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4" yWindow="65524" windowWidth="7668" windowHeight="5748" tabRatio="598" activeTab="0"/>
  </bookViews>
  <sheets>
    <sheet name="MIN875F0" sheetId="1" r:id="rId1"/>
    <sheet name="Excluded" sheetId="2" r:id="rId2"/>
  </sheets>
  <definedNames>
    <definedName name="CRITERIA">'MIN875F0'!$G$4</definedName>
    <definedName name="DATABASE">'MIN875F0'!$B$4</definedName>
    <definedName name="_xlnm.Print_Area" localSheetId="1">'Excluded'!$A$1:$U$39</definedName>
    <definedName name="_xlnm.Print_Area" localSheetId="0">'MIN875F0'!$A$11:$U$282</definedName>
    <definedName name="_xlnm.Print_Titles" localSheetId="0">'MIN875F0'!$1:$10</definedName>
  </definedNames>
  <calcPr fullCalcOnLoad="1"/>
</workbook>
</file>

<file path=xl/sharedStrings.xml><?xml version="1.0" encoding="utf-8"?>
<sst xmlns="http://schemas.openxmlformats.org/spreadsheetml/2006/main" count="296" uniqueCount="81">
  <si>
    <t xml:space="preserve"> The University of Michigan - Ann Arbor</t>
  </si>
  <si>
    <t>Total</t>
  </si>
  <si>
    <t xml:space="preserve">    Minorities</t>
  </si>
  <si>
    <t xml:space="preserve"> Minorities, White</t>
  </si>
  <si>
    <t xml:space="preserve">    American</t>
  </si>
  <si>
    <t xml:space="preserve"> Non-Resident    </t>
  </si>
  <si>
    <t>Unit</t>
  </si>
  <si>
    <t xml:space="preserve">   Grand Total       </t>
  </si>
  <si>
    <t xml:space="preserve">&amp; Unknown    </t>
  </si>
  <si>
    <t xml:space="preserve">    Total Min.       </t>
  </si>
  <si>
    <t xml:space="preserve">       Black      </t>
  </si>
  <si>
    <t xml:space="preserve">       Asian      </t>
  </si>
  <si>
    <t xml:space="preserve">       Indian      </t>
  </si>
  <si>
    <t xml:space="preserve">     Hispanic    </t>
  </si>
  <si>
    <t xml:space="preserve">       White       </t>
  </si>
  <si>
    <t xml:space="preserve">     Unknown    </t>
  </si>
  <si>
    <t xml:space="preserve">       Alien         </t>
  </si>
  <si>
    <t>New</t>
  </si>
  <si>
    <t>Cont</t>
  </si>
  <si>
    <t>Men</t>
  </si>
  <si>
    <t>Women</t>
  </si>
  <si>
    <t xml:space="preserve">   Undergraduate</t>
  </si>
  <si>
    <t xml:space="preserve">   Rackham</t>
  </si>
  <si>
    <t xml:space="preserve">   Non-Rackham</t>
  </si>
  <si>
    <t>Art &amp; Design</t>
  </si>
  <si>
    <t>Business Admin</t>
  </si>
  <si>
    <t>Dentistry</t>
  </si>
  <si>
    <t>Education</t>
  </si>
  <si>
    <t xml:space="preserve">Engineering </t>
  </si>
  <si>
    <t xml:space="preserve">Rackham Graduate </t>
  </si>
  <si>
    <t xml:space="preserve"> Intercollege Prg</t>
  </si>
  <si>
    <t>Information</t>
  </si>
  <si>
    <t>Kinesiology</t>
  </si>
  <si>
    <t>Law</t>
  </si>
  <si>
    <t xml:space="preserve">  Grad-Professional</t>
  </si>
  <si>
    <t>L. S. &amp; A</t>
  </si>
  <si>
    <t>Medicine</t>
  </si>
  <si>
    <t>Music</t>
  </si>
  <si>
    <t>Nursing</t>
  </si>
  <si>
    <t>Pharmacy</t>
  </si>
  <si>
    <t>Public Health</t>
  </si>
  <si>
    <t>Public Policy</t>
  </si>
  <si>
    <t>Social Work</t>
  </si>
  <si>
    <t xml:space="preserve">                      Business Administration, Dental Hygiene, Education and Pharmacy).</t>
  </si>
  <si>
    <t xml:space="preserve">                (b) Graduates:  New students include transfers from other institutions, readmits to a different unit, and inter-university transfers; does not include students enrolling in certain non-Rackham graduate</t>
  </si>
  <si>
    <t>Fall 2001</t>
  </si>
  <si>
    <t>The University of Michigan - Ann Arbor</t>
  </si>
  <si>
    <t>Minorities</t>
  </si>
  <si>
    <t>Minorities, White</t>
  </si>
  <si>
    <t>Non-Resident</t>
  </si>
  <si>
    <t>Grand Total</t>
  </si>
  <si>
    <t>&amp; Unknown</t>
  </si>
  <si>
    <t>Total Minorities</t>
  </si>
  <si>
    <t>Black</t>
  </si>
  <si>
    <t>Asian</t>
  </si>
  <si>
    <t>Indian</t>
  </si>
  <si>
    <t>Hispanic</t>
  </si>
  <si>
    <t>White</t>
  </si>
  <si>
    <t xml:space="preserve">Unknown </t>
  </si>
  <si>
    <t>Alien</t>
  </si>
  <si>
    <t>Unit of Enrollment</t>
  </si>
  <si>
    <t>Excluded Units</t>
  </si>
  <si>
    <t>Other Locations         Total</t>
  </si>
  <si>
    <t>Visiting Scholars       Total</t>
  </si>
  <si>
    <t>Post. Grad. Medicine  Total</t>
  </si>
  <si>
    <t>Credit Extension        Total</t>
  </si>
  <si>
    <t>Office of the Registrar</t>
  </si>
  <si>
    <t>Report 875 (Excluded Units)</t>
  </si>
  <si>
    <t>Data as of September 26, 2001</t>
  </si>
  <si>
    <t xml:space="preserve">                       programs who were enrolled in that program as an undergraduate.</t>
  </si>
  <si>
    <t>Nat. Res.  &amp; Envir</t>
  </si>
  <si>
    <t>Female</t>
  </si>
  <si>
    <t>Male</t>
  </si>
  <si>
    <t xml:space="preserve">            2. Pages 1-6 includes U.S. Citizens and Permanent Residents, excludes Non-Resident Aliens, Postgraduate Medicine, and Visiting Scholars.  </t>
  </si>
  <si>
    <t xml:space="preserve">            3. Page 7 includes the following groups; Non-Resident Aliens, Postgraduate Medicine, and Visiting Scholars.</t>
  </si>
  <si>
    <t>Page 7 of 7</t>
  </si>
  <si>
    <t xml:space="preserve">   Grad-Professional</t>
  </si>
  <si>
    <t>New and Continuing Undergraduate and Graduate Enrollment by Ethnicity, Gender and School/College</t>
  </si>
  <si>
    <t>Note:  1. (a) Undergraduates:  New students include  new freshmen, transfers, readmits to a different unit, and for units accepting primarily advanced students, intra-university transfers (Architecture and Urban Planning,</t>
  </si>
  <si>
    <t>New and Continuing Undergraduate and Graduate Enrollment by Ethnicity, Gender and Unit</t>
  </si>
  <si>
    <t>Arch &amp; Urban Plan.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</si>
</sst>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</numFmts>
  <fonts count="9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0"/>
    </font>
    <font>
      <u val="single"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41" fontId="6" fillId="0" borderId="0" applyFont="0" applyFill="0" applyBorder="0" applyAlignment="0" applyProtection="0"/>
    <xf numFmtId="8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Border="1" applyAlignment="1">
      <alignment/>
    </xf>
    <xf numFmtId="0" fontId="4" fillId="0" borderId="1" xfId="0" applyFon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 horizontal="right"/>
      <protection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4" fillId="0" borderId="0" xfId="0" applyFont="1" applyBorder="1" applyAlignment="1" applyProtection="1">
      <alignment horizontal="centerContinuous"/>
      <protection/>
    </xf>
    <xf numFmtId="0" fontId="5" fillId="0" borderId="0" xfId="0" applyFont="1" applyAlignment="1" applyProtection="1">
      <alignment horizontal="centerContinuous"/>
      <protection/>
    </xf>
    <xf numFmtId="0" fontId="5" fillId="0" borderId="0" xfId="0" applyFont="1" applyBorder="1" applyAlignment="1" applyProtection="1">
      <alignment horizontal="centerContinuous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4" fillId="0" borderId="1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centerContinuous"/>
      <protection/>
    </xf>
    <xf numFmtId="0" fontId="5" fillId="0" borderId="0" xfId="0" applyFont="1" applyFill="1" applyBorder="1" applyAlignment="1" applyProtection="1">
      <alignment horizontal="centerContinuous"/>
      <protection/>
    </xf>
    <xf numFmtId="0" fontId="5" fillId="0" borderId="0" xfId="0" applyFont="1" applyFill="1" applyAlignment="1" applyProtection="1">
      <alignment horizontal="centerContinuous"/>
      <protection/>
    </xf>
    <xf numFmtId="0" fontId="4" fillId="0" borderId="1" xfId="0" applyFont="1" applyFill="1" applyBorder="1" applyAlignment="1" applyProtection="1">
      <alignment horizontal="right"/>
      <protection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4" fillId="0" borderId="0" xfId="0" applyFont="1" applyFill="1" applyAlignment="1" applyProtection="1">
      <alignment horizontal="left"/>
      <protection/>
    </xf>
    <xf numFmtId="0" fontId="4" fillId="0" borderId="1" xfId="0" applyFont="1" applyBorder="1" applyAlignment="1" applyProtection="1">
      <alignment/>
      <protection locked="0"/>
    </xf>
    <xf numFmtId="0" fontId="4" fillId="0" borderId="0" xfId="0" applyFont="1" applyFill="1" applyAlignment="1" applyProtection="1">
      <alignment horizontal="centerContinuous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4" fillId="0" borderId="1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6" fillId="0" borderId="0" xfId="19" applyAlignment="1">
      <alignment horizontal="centerContinuous" vertical="top"/>
      <protection/>
    </xf>
    <xf numFmtId="0" fontId="6" fillId="0" borderId="0" xfId="19" applyAlignment="1">
      <alignment horizontal="centerContinuous"/>
      <protection/>
    </xf>
    <xf numFmtId="0" fontId="6" fillId="0" borderId="0" xfId="19">
      <alignment/>
      <protection/>
    </xf>
    <xf numFmtId="0" fontId="6" fillId="0" borderId="0" xfId="19" applyAlignment="1" applyProtection="1">
      <alignment horizontal="centerContinuous" vertical="top"/>
      <protection locked="0"/>
    </xf>
    <xf numFmtId="0" fontId="6" fillId="0" borderId="1" xfId="19" applyBorder="1" applyAlignment="1">
      <alignment horizontal="centerContinuous"/>
      <protection/>
    </xf>
    <xf numFmtId="0" fontId="7" fillId="0" borderId="0" xfId="19" applyFont="1" applyAlignment="1">
      <alignment horizontal="centerContinuous"/>
      <protection/>
    </xf>
    <xf numFmtId="0" fontId="6" fillId="0" borderId="0" xfId="19" applyAlignment="1">
      <alignment horizontal="right"/>
      <protection/>
    </xf>
    <xf numFmtId="0" fontId="6" fillId="0" borderId="1" xfId="19" applyBorder="1">
      <alignment/>
      <protection/>
    </xf>
    <xf numFmtId="0" fontId="6" fillId="0" borderId="1" xfId="19" applyBorder="1" applyAlignment="1">
      <alignment horizontal="right"/>
      <protection/>
    </xf>
    <xf numFmtId="0" fontId="6" fillId="0" borderId="0" xfId="19" applyBorder="1">
      <alignment/>
      <protection/>
    </xf>
    <xf numFmtId="0" fontId="6" fillId="0" borderId="0" xfId="19" applyProtection="1">
      <alignment/>
      <protection locked="0"/>
    </xf>
    <xf numFmtId="0" fontId="6" fillId="0" borderId="0" xfId="19" applyAlignment="1" applyProtection="1">
      <alignment horizontal="right"/>
      <protection locked="0"/>
    </xf>
    <xf numFmtId="0" fontId="6" fillId="0" borderId="0" xfId="19" applyFont="1" applyBorder="1" applyAlignment="1">
      <alignment horizontal="right"/>
      <protection/>
    </xf>
    <xf numFmtId="0" fontId="6" fillId="0" borderId="0" xfId="19" applyFont="1" applyAlignment="1" applyProtection="1">
      <alignment horizontal="right"/>
      <protection locked="0"/>
    </xf>
    <xf numFmtId="0" fontId="6" fillId="0" borderId="0" xfId="19" applyFont="1" applyAlignment="1">
      <alignment horizontal="right"/>
      <protection/>
    </xf>
    <xf numFmtId="0" fontId="6" fillId="0" borderId="0" xfId="19" applyFont="1" applyAlignment="1">
      <alignment horizontal="centerContinuous" vertical="top"/>
      <protection/>
    </xf>
    <xf numFmtId="0" fontId="4" fillId="0" borderId="1" xfId="0" applyFont="1" applyFill="1" applyBorder="1" applyAlignment="1" applyProtection="1">
      <alignment/>
      <protection locked="0"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8" fillId="0" borderId="0" xfId="0" applyFont="1" applyFill="1" applyBorder="1" applyAlignment="1" applyProtection="1">
      <alignment horizontal="left"/>
      <protection/>
    </xf>
    <xf numFmtId="0" fontId="4" fillId="0" borderId="2" xfId="0" applyFont="1" applyFill="1" applyBorder="1" applyAlignment="1" applyProtection="1">
      <alignment horizontal="right"/>
      <protection/>
    </xf>
    <xf numFmtId="0" fontId="4" fillId="0" borderId="2" xfId="0" applyFont="1" applyFill="1" applyBorder="1" applyAlignment="1" applyProtection="1">
      <alignment/>
      <protection/>
    </xf>
    <xf numFmtId="0" fontId="4" fillId="0" borderId="2" xfId="0" applyFont="1" applyBorder="1" applyAlignment="1">
      <alignment/>
    </xf>
    <xf numFmtId="0" fontId="4" fillId="0" borderId="2" xfId="0" applyFont="1" applyBorder="1" applyAlignment="1" applyProtection="1">
      <alignment horizontal="right"/>
      <protection/>
    </xf>
    <xf numFmtId="0" fontId="4" fillId="0" borderId="3" xfId="0" applyFont="1" applyFill="1" applyBorder="1" applyAlignment="1" applyProtection="1">
      <alignment/>
      <protection/>
    </xf>
    <xf numFmtId="0" fontId="4" fillId="0" borderId="3" xfId="0" applyFont="1" applyBorder="1" applyAlignment="1">
      <alignment/>
    </xf>
    <xf numFmtId="0" fontId="4" fillId="0" borderId="3" xfId="0" applyFont="1" applyBorder="1" applyAlignment="1" applyProtection="1">
      <alignment/>
      <protection/>
    </xf>
    <xf numFmtId="0" fontId="4" fillId="0" borderId="3" xfId="0" applyFont="1" applyFill="1" applyBorder="1" applyAlignment="1" applyProtection="1">
      <alignment horizontal="righ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eport 875 #2 fall 200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32"/>
  <sheetViews>
    <sheetView tabSelected="1" workbookViewId="0" topLeftCell="A120">
      <selection activeCell="H130" sqref="H130"/>
    </sheetView>
  </sheetViews>
  <sheetFormatPr defaultColWidth="9.00390625" defaultRowHeight="12.75"/>
  <cols>
    <col min="1" max="1" width="17.50390625" style="20" customWidth="1"/>
    <col min="2" max="2" width="7.75390625" style="3" customWidth="1"/>
    <col min="3" max="19" width="8.625" style="3" customWidth="1"/>
    <col min="20" max="20" width="8.625" style="5" customWidth="1"/>
    <col min="21" max="21" width="8.625" style="3" customWidth="1"/>
    <col min="22" max="16384" width="11.50390625" style="3" customWidth="1"/>
  </cols>
  <sheetData>
    <row r="1" spans="1:22" ht="12.75">
      <c r="A1" s="24" t="s">
        <v>0</v>
      </c>
      <c r="B1" s="12"/>
      <c r="C1" s="12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4"/>
      <c r="U1" s="12"/>
      <c r="V1" s="1"/>
    </row>
    <row r="2" spans="1:21" ht="12.75">
      <c r="A2" s="24" t="s">
        <v>77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4"/>
      <c r="U2" s="12"/>
    </row>
    <row r="3" spans="1:21" ht="12.75">
      <c r="A3" s="33" t="s">
        <v>45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4"/>
      <c r="U3" s="12"/>
    </row>
    <row r="4" spans="1:22" ht="12.75">
      <c r="A4" s="18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5"/>
    </row>
    <row r="5" spans="1:22" ht="12.75">
      <c r="A5" s="18"/>
      <c r="B5" s="1"/>
      <c r="C5" s="4"/>
      <c r="D5" s="12" t="s">
        <v>1</v>
      </c>
      <c r="E5" s="12"/>
      <c r="F5" s="22"/>
      <c r="G5" s="22"/>
      <c r="H5" s="22"/>
      <c r="I5" s="22"/>
      <c r="J5" s="22" t="s">
        <v>2</v>
      </c>
      <c r="K5" s="22"/>
      <c r="L5" s="22"/>
      <c r="M5" s="22"/>
      <c r="N5" s="22"/>
      <c r="O5" s="22"/>
      <c r="P5" s="1"/>
      <c r="Q5" s="1"/>
      <c r="R5" s="1"/>
      <c r="S5" s="1"/>
      <c r="T5" s="1"/>
      <c r="U5" s="1"/>
      <c r="V5" s="5"/>
    </row>
    <row r="6" spans="1:22" ht="12.75">
      <c r="A6" s="18"/>
      <c r="B6" s="1"/>
      <c r="C6" s="11"/>
      <c r="D6" s="12" t="s">
        <v>3</v>
      </c>
      <c r="E6" s="12"/>
      <c r="F6" s="23"/>
      <c r="G6" s="18"/>
      <c r="H6" s="18"/>
      <c r="I6" s="18"/>
      <c r="J6" s="24"/>
      <c r="K6" s="24"/>
      <c r="L6" s="24" t="s">
        <v>4</v>
      </c>
      <c r="M6" s="24"/>
      <c r="N6" s="18"/>
      <c r="O6" s="17"/>
      <c r="P6" s="1"/>
      <c r="Q6" s="1"/>
      <c r="R6" s="1"/>
      <c r="S6" s="1"/>
      <c r="T6" s="12" t="s">
        <v>5</v>
      </c>
      <c r="U6" s="12"/>
      <c r="V6" s="5"/>
    </row>
    <row r="7" spans="1:22" ht="12.75">
      <c r="A7" s="18" t="s">
        <v>6</v>
      </c>
      <c r="B7" s="15" t="s">
        <v>7</v>
      </c>
      <c r="C7" s="15"/>
      <c r="D7" s="16" t="s">
        <v>8</v>
      </c>
      <c r="E7" s="16"/>
      <c r="F7" s="25" t="s">
        <v>9</v>
      </c>
      <c r="G7" s="25"/>
      <c r="H7" s="26" t="s">
        <v>10</v>
      </c>
      <c r="I7" s="26"/>
      <c r="J7" s="26" t="s">
        <v>11</v>
      </c>
      <c r="K7" s="26"/>
      <c r="L7" s="26" t="s">
        <v>12</v>
      </c>
      <c r="M7" s="26"/>
      <c r="N7" s="26" t="s">
        <v>13</v>
      </c>
      <c r="O7" s="25"/>
      <c r="P7" s="15" t="s">
        <v>14</v>
      </c>
      <c r="Q7" s="15"/>
      <c r="R7" s="15" t="s">
        <v>15</v>
      </c>
      <c r="S7" s="15"/>
      <c r="T7" s="15" t="s">
        <v>16</v>
      </c>
      <c r="U7" s="15"/>
      <c r="V7" s="5"/>
    </row>
    <row r="8" spans="1:22" ht="12.75">
      <c r="A8" s="18"/>
      <c r="B8" s="1"/>
      <c r="C8" s="1"/>
      <c r="D8" s="1"/>
      <c r="E8" s="1"/>
      <c r="F8" s="17"/>
      <c r="G8" s="18"/>
      <c r="H8" s="18"/>
      <c r="I8" s="18"/>
      <c r="J8" s="18"/>
      <c r="K8" s="18"/>
      <c r="L8" s="18"/>
      <c r="M8" s="18"/>
      <c r="N8" s="18"/>
      <c r="O8" s="17"/>
      <c r="P8" s="1"/>
      <c r="Q8" s="1"/>
      <c r="R8" s="1"/>
      <c r="S8" s="1"/>
      <c r="T8" s="1"/>
      <c r="U8" s="1"/>
      <c r="V8" s="5"/>
    </row>
    <row r="9" spans="1:21" s="61" customFormat="1" ht="13.5" thickBot="1">
      <c r="A9" s="60"/>
      <c r="B9" s="62" t="s">
        <v>17</v>
      </c>
      <c r="C9" s="62" t="s">
        <v>18</v>
      </c>
      <c r="D9" s="62" t="s">
        <v>17</v>
      </c>
      <c r="E9" s="62" t="s">
        <v>18</v>
      </c>
      <c r="F9" s="59" t="s">
        <v>17</v>
      </c>
      <c r="G9" s="59" t="s">
        <v>18</v>
      </c>
      <c r="H9" s="59" t="s">
        <v>17</v>
      </c>
      <c r="I9" s="59" t="s">
        <v>18</v>
      </c>
      <c r="J9" s="59" t="s">
        <v>17</v>
      </c>
      <c r="K9" s="59" t="s">
        <v>18</v>
      </c>
      <c r="L9" s="59" t="s">
        <v>17</v>
      </c>
      <c r="M9" s="59" t="s">
        <v>18</v>
      </c>
      <c r="N9" s="59" t="s">
        <v>17</v>
      </c>
      <c r="O9" s="59" t="s">
        <v>18</v>
      </c>
      <c r="P9" s="62" t="s">
        <v>17</v>
      </c>
      <c r="Q9" s="62" t="s">
        <v>18</v>
      </c>
      <c r="R9" s="62" t="s">
        <v>17</v>
      </c>
      <c r="S9" s="62" t="s">
        <v>18</v>
      </c>
      <c r="T9" s="62" t="s">
        <v>17</v>
      </c>
      <c r="U9" s="62" t="s">
        <v>18</v>
      </c>
    </row>
    <row r="10" spans="1:22" ht="13.5" thickTop="1">
      <c r="A10" s="18"/>
      <c r="B10" s="1"/>
      <c r="C10" s="1"/>
      <c r="D10" s="1"/>
      <c r="E10" s="1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"/>
      <c r="Q10" s="1"/>
      <c r="R10" s="1"/>
      <c r="S10" s="1"/>
      <c r="T10" s="1"/>
      <c r="U10" s="1"/>
      <c r="V10" s="5"/>
    </row>
    <row r="11" spans="1:22" s="20" customFormat="1" ht="13.5" customHeight="1">
      <c r="A11" s="56" t="s">
        <v>1</v>
      </c>
      <c r="B11" s="17">
        <f>SUM(B12:B13)</f>
        <v>11306</v>
      </c>
      <c r="C11" s="17">
        <f>SUM(C12:C13)</f>
        <v>25892</v>
      </c>
      <c r="D11" s="17">
        <f aca="true" t="shared" si="0" ref="D11:E13">D15+D19+D23+D27</f>
        <v>9798</v>
      </c>
      <c r="E11" s="17">
        <f t="shared" si="0"/>
        <v>23407</v>
      </c>
      <c r="F11" s="17">
        <f>H11+J11+L11+N11</f>
        <v>2566</v>
      </c>
      <c r="G11" s="17">
        <f>I11+K11+M11+O11</f>
        <v>5953</v>
      </c>
      <c r="H11" s="17">
        <f aca="true" t="shared" si="1" ref="H11:U11">H15+H19+H23+H27</f>
        <v>815</v>
      </c>
      <c r="I11" s="17">
        <f t="shared" si="1"/>
        <v>1801</v>
      </c>
      <c r="J11" s="17">
        <f t="shared" si="1"/>
        <v>1218</v>
      </c>
      <c r="K11" s="17">
        <f t="shared" si="1"/>
        <v>2990</v>
      </c>
      <c r="L11" s="17">
        <f t="shared" si="1"/>
        <v>77</v>
      </c>
      <c r="M11" s="17">
        <f t="shared" si="1"/>
        <v>148</v>
      </c>
      <c r="N11" s="17">
        <f t="shared" si="1"/>
        <v>456</v>
      </c>
      <c r="O11" s="17">
        <f t="shared" si="1"/>
        <v>1014</v>
      </c>
      <c r="P11" s="17">
        <f t="shared" si="1"/>
        <v>6563</v>
      </c>
      <c r="Q11" s="17">
        <f t="shared" si="1"/>
        <v>15817</v>
      </c>
      <c r="R11" s="17">
        <f t="shared" si="1"/>
        <v>669</v>
      </c>
      <c r="S11" s="17">
        <f t="shared" si="1"/>
        <v>1637</v>
      </c>
      <c r="T11" s="17">
        <f t="shared" si="1"/>
        <v>1508</v>
      </c>
      <c r="U11" s="17">
        <f t="shared" si="1"/>
        <v>2485</v>
      </c>
      <c r="V11" s="19"/>
    </row>
    <row r="12" spans="1:22" ht="12.75">
      <c r="A12" s="29" t="s">
        <v>71</v>
      </c>
      <c r="B12" s="18">
        <f>D12+T12</f>
        <v>5574</v>
      </c>
      <c r="C12" s="18">
        <f>E12+U12</f>
        <v>12307</v>
      </c>
      <c r="D12" s="18">
        <f t="shared" si="0"/>
        <v>5092</v>
      </c>
      <c r="E12" s="18">
        <f t="shared" si="0"/>
        <v>11535</v>
      </c>
      <c r="F12" s="18">
        <f>SUM(F16+F20+F24+F28)</f>
        <v>1388</v>
      </c>
      <c r="G12" s="18">
        <f>I12+K12+M12+O12</f>
        <v>3072</v>
      </c>
      <c r="H12" s="18">
        <f aca="true" t="shared" si="2" ref="G12:U13">SUM(H16+H20+H24+H28)</f>
        <v>493</v>
      </c>
      <c r="I12" s="18">
        <f t="shared" si="2"/>
        <v>1075</v>
      </c>
      <c r="J12" s="18">
        <f t="shared" si="2"/>
        <v>632</v>
      </c>
      <c r="K12" s="18">
        <f t="shared" si="2"/>
        <v>1450</v>
      </c>
      <c r="L12" s="18">
        <f t="shared" si="2"/>
        <v>36</v>
      </c>
      <c r="M12" s="18">
        <f t="shared" si="2"/>
        <v>66</v>
      </c>
      <c r="N12" s="18">
        <f t="shared" si="2"/>
        <v>227</v>
      </c>
      <c r="O12" s="18">
        <f t="shared" si="2"/>
        <v>481</v>
      </c>
      <c r="P12" s="18">
        <f t="shared" si="2"/>
        <v>3370</v>
      </c>
      <c r="Q12" s="18">
        <f t="shared" si="2"/>
        <v>7770</v>
      </c>
      <c r="R12" s="18">
        <f t="shared" si="2"/>
        <v>334</v>
      </c>
      <c r="S12" s="18">
        <f t="shared" si="2"/>
        <v>693</v>
      </c>
      <c r="T12" s="18">
        <f t="shared" si="2"/>
        <v>482</v>
      </c>
      <c r="U12" s="18">
        <f t="shared" si="2"/>
        <v>772</v>
      </c>
      <c r="V12" s="5"/>
    </row>
    <row r="13" spans="1:22" ht="12.75">
      <c r="A13" s="29" t="s">
        <v>72</v>
      </c>
      <c r="B13" s="18">
        <f>D13+T13</f>
        <v>5732</v>
      </c>
      <c r="C13" s="18">
        <f>E13+U13</f>
        <v>13585</v>
      </c>
      <c r="D13" s="18">
        <f t="shared" si="0"/>
        <v>4706</v>
      </c>
      <c r="E13" s="18">
        <f t="shared" si="0"/>
        <v>11872</v>
      </c>
      <c r="F13" s="18">
        <f>SUM(F17+F21+F25+F29)</f>
        <v>1178</v>
      </c>
      <c r="G13" s="18">
        <f t="shared" si="2"/>
        <v>2881</v>
      </c>
      <c r="H13" s="18">
        <f t="shared" si="2"/>
        <v>322</v>
      </c>
      <c r="I13" s="18">
        <f t="shared" si="2"/>
        <v>726</v>
      </c>
      <c r="J13" s="18">
        <f t="shared" si="2"/>
        <v>586</v>
      </c>
      <c r="K13" s="18">
        <f t="shared" si="2"/>
        <v>1540</v>
      </c>
      <c r="L13" s="18">
        <f t="shared" si="2"/>
        <v>41</v>
      </c>
      <c r="M13" s="18">
        <f t="shared" si="2"/>
        <v>82</v>
      </c>
      <c r="N13" s="18">
        <f t="shared" si="2"/>
        <v>229</v>
      </c>
      <c r="O13" s="18">
        <f t="shared" si="2"/>
        <v>533</v>
      </c>
      <c r="P13" s="18">
        <f t="shared" si="2"/>
        <v>3193</v>
      </c>
      <c r="Q13" s="18">
        <f t="shared" si="2"/>
        <v>8047</v>
      </c>
      <c r="R13" s="18">
        <f t="shared" si="2"/>
        <v>335</v>
      </c>
      <c r="S13" s="18">
        <f t="shared" si="2"/>
        <v>944</v>
      </c>
      <c r="T13" s="18">
        <f>SUM(T17+T21+T25+T29)</f>
        <v>1026</v>
      </c>
      <c r="U13" s="18">
        <f>SUM(U17+U21+U25+U29)</f>
        <v>1713</v>
      </c>
      <c r="V13" s="5"/>
    </row>
    <row r="14" spans="1:22" ht="12.7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5"/>
    </row>
    <row r="15" spans="1:22" s="20" customFormat="1" ht="12.75">
      <c r="A15" s="56" t="s">
        <v>21</v>
      </c>
      <c r="B15" s="17">
        <f>B16+B17</f>
        <v>6927</v>
      </c>
      <c r="C15" s="17">
        <f>C16+C17</f>
        <v>17620</v>
      </c>
      <c r="D15" s="17">
        <f>D16+D17</f>
        <v>6548</v>
      </c>
      <c r="E15" s="17">
        <f>E16+E17</f>
        <v>16914</v>
      </c>
      <c r="F15" s="17">
        <f aca="true" t="shared" si="3" ref="F15:G17">H15+J15+L15+N15</f>
        <v>1766</v>
      </c>
      <c r="G15" s="17">
        <f t="shared" si="3"/>
        <v>4373</v>
      </c>
      <c r="H15" s="17">
        <f aca="true" t="shared" si="4" ref="H15:U15">H16+H17</f>
        <v>560</v>
      </c>
      <c r="I15" s="17">
        <f t="shared" si="4"/>
        <v>1355</v>
      </c>
      <c r="J15" s="17">
        <f t="shared" si="4"/>
        <v>850</v>
      </c>
      <c r="K15" s="17">
        <f t="shared" si="4"/>
        <v>2178</v>
      </c>
      <c r="L15" s="17">
        <f t="shared" si="4"/>
        <v>57</v>
      </c>
      <c r="M15" s="17">
        <f t="shared" si="4"/>
        <v>105</v>
      </c>
      <c r="N15" s="17">
        <f t="shared" si="4"/>
        <v>299</v>
      </c>
      <c r="O15" s="17">
        <f t="shared" si="4"/>
        <v>735</v>
      </c>
      <c r="P15" s="17">
        <f t="shared" si="4"/>
        <v>4301</v>
      </c>
      <c r="Q15" s="17">
        <f t="shared" si="4"/>
        <v>11425</v>
      </c>
      <c r="R15" s="17">
        <f t="shared" si="4"/>
        <v>481</v>
      </c>
      <c r="S15" s="17">
        <f t="shared" si="4"/>
        <v>1116</v>
      </c>
      <c r="T15" s="17">
        <f t="shared" si="4"/>
        <v>379</v>
      </c>
      <c r="U15" s="17">
        <f t="shared" si="4"/>
        <v>706</v>
      </c>
      <c r="V15" s="19"/>
    </row>
    <row r="16" spans="1:22" ht="15" customHeight="1">
      <c r="A16" s="29" t="s">
        <v>71</v>
      </c>
      <c r="B16" s="18">
        <f>D16+T16</f>
        <v>3566</v>
      </c>
      <c r="C16" s="18">
        <f>E16+U16</f>
        <v>8822</v>
      </c>
      <c r="D16" s="18">
        <f>F16+P16+R16</f>
        <v>3425</v>
      </c>
      <c r="E16" s="18">
        <f>G16+Q16+S16</f>
        <v>8558</v>
      </c>
      <c r="F16" s="18">
        <f t="shared" si="3"/>
        <v>960</v>
      </c>
      <c r="G16" s="18">
        <f t="shared" si="3"/>
        <v>2275</v>
      </c>
      <c r="H16" s="18">
        <f>H36+H52+H64+H80+H100+H112+H145+H165+H189+H208+H224+H236</f>
        <v>336</v>
      </c>
      <c r="I16" s="18">
        <f>I36+I52+I64+I80+I100+I112+I145+I165+I189+I208+I224+I236</f>
        <v>821</v>
      </c>
      <c r="J16" s="18">
        <f>J36+J52+J64+J80+J100+J112+J145+J165+J189+J208+J224+J236</f>
        <v>449</v>
      </c>
      <c r="K16" s="18">
        <f>K36+K52+K64+K80+K100+K112+K145+K165+K189+K208+K224+K236</f>
        <v>1072</v>
      </c>
      <c r="L16" s="18">
        <f>L36+L52+L64+L80+L100+L112+L145+L165+L189+L208+L224+L236</f>
        <v>26</v>
      </c>
      <c r="M16" s="18">
        <f>M36+M52+M64+M80+M100+M112+M145+M165+M189+M208+M224+M236</f>
        <v>47</v>
      </c>
      <c r="N16" s="18">
        <f>N36+N52+N64+N80+N100+N112+N145+N165+N189+N208+N224+N236</f>
        <v>149</v>
      </c>
      <c r="O16" s="18">
        <f>O36+O52+O64+O80+O100+O112+O145+O165+O189+O208+O224+O236</f>
        <v>335</v>
      </c>
      <c r="P16" s="18">
        <f>P36+P52+P64+P80+P100+P112+P145+P165+P189+P208+P224+P236</f>
        <v>2229</v>
      </c>
      <c r="Q16" s="18">
        <f>Q36+Q52+Q64+Q80+Q100+Q112+Q145+Q165+Q189+Q208+Q224+Q236</f>
        <v>5782</v>
      </c>
      <c r="R16" s="18">
        <f>R36+R52+R64+R80+R100+R112+R145+R165+R189+R208+R224+R236</f>
        <v>236</v>
      </c>
      <c r="S16" s="18">
        <f>S36+S52+S64+S80+S100+S112+S145+S165+S189+S208+S224+S236</f>
        <v>501</v>
      </c>
      <c r="T16" s="18">
        <f>T36+T52+T64+T80+T100+T112+T145+T165+T189+T208+T224+T236</f>
        <v>141</v>
      </c>
      <c r="U16" s="18">
        <f>U36+U52+U64+U80+U100+U112+U145+U165+U189+U208+U224+U236</f>
        <v>264</v>
      </c>
      <c r="V16" s="5"/>
    </row>
    <row r="17" spans="1:22" ht="12.75">
      <c r="A17" s="29" t="s">
        <v>72</v>
      </c>
      <c r="B17" s="18">
        <f>D17+T17</f>
        <v>3361</v>
      </c>
      <c r="C17" s="18">
        <f>E17+U17</f>
        <v>8798</v>
      </c>
      <c r="D17" s="18">
        <f>F17+P17+R17</f>
        <v>3123</v>
      </c>
      <c r="E17" s="18">
        <f>G17+Q17+S17</f>
        <v>8356</v>
      </c>
      <c r="F17" s="18">
        <f t="shared" si="3"/>
        <v>806</v>
      </c>
      <c r="G17" s="18">
        <f t="shared" si="3"/>
        <v>2098</v>
      </c>
      <c r="H17" s="18">
        <f>H37+H53+H65+H81+H101+H113+H146+H166+H190+H209+H225+H237</f>
        <v>224</v>
      </c>
      <c r="I17" s="18">
        <f>I37+I53+I65+I81+I101+I113+I146+I166+I190+I209+I225+I237</f>
        <v>534</v>
      </c>
      <c r="J17" s="18">
        <f>J37+J53+J65+J81+J101+J113+J146+J166+J190+J209+J225+J237</f>
        <v>401</v>
      </c>
      <c r="K17" s="18">
        <f>K37+K53+K65+K81+K101+K113+K146+K166+K190+K209+K225+K237</f>
        <v>1106</v>
      </c>
      <c r="L17" s="18">
        <f>L37+L53+L65+L81+L101+L113+L146+L166+L190+L209+L225+L237</f>
        <v>31</v>
      </c>
      <c r="M17" s="18">
        <f>M37+M53+M65+M81+M101+M113+M146+M166+M190+M209+M225+M237</f>
        <v>58</v>
      </c>
      <c r="N17" s="18">
        <f>N37+N53+N65+N81+N101+N113+N146+N166+N190+N209+N225+N237</f>
        <v>150</v>
      </c>
      <c r="O17" s="18">
        <f>O37+O53+O65+O81+O101+O113+O146+O166+O190+O209+O225+O237</f>
        <v>400</v>
      </c>
      <c r="P17" s="18">
        <f>P37+P53+P65+P81+P101+P113+P146+P166+P190+P209+P225+P237</f>
        <v>2072</v>
      </c>
      <c r="Q17" s="18">
        <f>Q37+Q53+Q65+Q81+Q101+Q113+Q146+Q166+Q190+Q209+Q225+Q237</f>
        <v>5643</v>
      </c>
      <c r="R17" s="18">
        <f>R37+R53+R65+R81+R101+R113+R146+R166+R190+R209+R225+R237</f>
        <v>245</v>
      </c>
      <c r="S17" s="18">
        <f>S37+S53+S65+S81+S101+S113+S146+S166+S190+S209+S225+S237</f>
        <v>615</v>
      </c>
      <c r="T17" s="18">
        <f>T37+T53+T65+T81+T101+T113+T146+T166+T190+T209+T225+T237</f>
        <v>238</v>
      </c>
      <c r="U17" s="18">
        <f>U37+U53+U65+U81+U101+U113+U146+U166+U190+U209+U225+U237</f>
        <v>442</v>
      </c>
      <c r="V17" s="5"/>
    </row>
    <row r="18" spans="1:22" ht="12.75">
      <c r="A18" s="29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5"/>
    </row>
    <row r="19" spans="1:22" s="20" customFormat="1" ht="12.75">
      <c r="A19" s="56" t="s">
        <v>22</v>
      </c>
      <c r="B19" s="17">
        <f>B20+B21</f>
        <v>2000</v>
      </c>
      <c r="C19" s="17">
        <f>C20+C21</f>
        <v>4371</v>
      </c>
      <c r="D19" s="17">
        <f>D20+D21</f>
        <v>1314</v>
      </c>
      <c r="E19" s="17">
        <f>E20+E21</f>
        <v>3030</v>
      </c>
      <c r="F19" s="17">
        <f aca="true" t="shared" si="5" ref="F19:G21">H19+J19+L19+N19</f>
        <v>294</v>
      </c>
      <c r="G19" s="17">
        <f t="shared" si="5"/>
        <v>701</v>
      </c>
      <c r="H19" s="17">
        <f aca="true" t="shared" si="6" ref="H19:U19">H20+H21</f>
        <v>77</v>
      </c>
      <c r="I19" s="17">
        <f t="shared" si="6"/>
        <v>228</v>
      </c>
      <c r="J19" s="17">
        <f t="shared" si="6"/>
        <v>134</v>
      </c>
      <c r="K19" s="17">
        <f t="shared" si="6"/>
        <v>294</v>
      </c>
      <c r="L19" s="17">
        <f t="shared" si="6"/>
        <v>10</v>
      </c>
      <c r="M19" s="17">
        <f t="shared" si="6"/>
        <v>19</v>
      </c>
      <c r="N19" s="17">
        <f t="shared" si="6"/>
        <v>73</v>
      </c>
      <c r="O19" s="17">
        <f t="shared" si="6"/>
        <v>160</v>
      </c>
      <c r="P19" s="17">
        <f t="shared" si="6"/>
        <v>933</v>
      </c>
      <c r="Q19" s="17">
        <f t="shared" si="6"/>
        <v>2269</v>
      </c>
      <c r="R19" s="17">
        <f t="shared" si="6"/>
        <v>87</v>
      </c>
      <c r="S19" s="17">
        <f t="shared" si="6"/>
        <v>60</v>
      </c>
      <c r="T19" s="17">
        <f t="shared" si="6"/>
        <v>686</v>
      </c>
      <c r="U19" s="17">
        <f t="shared" si="6"/>
        <v>1341</v>
      </c>
      <c r="V19" s="19"/>
    </row>
    <row r="20" spans="1:22" ht="12.75">
      <c r="A20" s="29" t="s">
        <v>71</v>
      </c>
      <c r="B20" s="18">
        <f>D20+T20</f>
        <v>959</v>
      </c>
      <c r="C20" s="18">
        <f>E20+U20</f>
        <v>1895</v>
      </c>
      <c r="D20" s="18">
        <f>F20+P20+R20</f>
        <v>728</v>
      </c>
      <c r="E20" s="18">
        <f>G20+Q20+S20</f>
        <v>1486</v>
      </c>
      <c r="F20" s="18">
        <f t="shared" si="5"/>
        <v>162</v>
      </c>
      <c r="G20" s="18">
        <f t="shared" si="5"/>
        <v>378</v>
      </c>
      <c r="H20" s="18">
        <f>H40+H56+H68+H84+H104+H116+H125+H133+H149+H169+H177+H193+H212+H228+H240+H256+H277+H265</f>
        <v>48</v>
      </c>
      <c r="I20" s="18">
        <f>I40+I56+I68+I84+I104+I116+I125+I133+I149+I169+I177+I193+I212+I228+I240+I256+I277+I265</f>
        <v>130</v>
      </c>
      <c r="J20" s="18">
        <f>J40+J56+J68+J84+J104+J116+J125+J133+J149+J169+J177+J193+J212+J228+J240+J256+J277+J265</f>
        <v>70</v>
      </c>
      <c r="K20" s="18">
        <f>K40+K56+K68+K84+K104+K116+K125+K133+K149+K169+K177+K193+K212+K228+K240+K256+K277+K265</f>
        <v>149</v>
      </c>
      <c r="L20" s="18">
        <f>L40+L56+L68+L84+L104+L116+L125+L133+L149+L169+L177+L193+L212+L228+L240+L256+L277+L265</f>
        <v>6</v>
      </c>
      <c r="M20" s="18">
        <f>M40+M56+M68+M84+M104+M116+M125+M133+M149+M169+M177+M193+M212+M228+M240+M256+M277+M265</f>
        <v>8</v>
      </c>
      <c r="N20" s="18">
        <f>N40+N56+N68+N84+N104+N116+N125+N133+N149+N169+N177+N193+N212+N228+N240+N256+N277+N265</f>
        <v>38</v>
      </c>
      <c r="O20" s="18">
        <f>O40+O56+O68+O84+O104+O116+O125+O133+O149+O169+O177+O193+O212+O228+O240+O256+O277+O265</f>
        <v>91</v>
      </c>
      <c r="P20" s="18">
        <f>P40+P56+P68+P84+P104+P116+P125+P133+P149+P169+P177+P193+P212+P228+P240+P256+P277+P265</f>
        <v>514</v>
      </c>
      <c r="Q20" s="18">
        <f>Q40+Q56+Q68+Q84+Q104+Q116+Q125+Q133+Q149+Q169+Q177+Q193+Q212+Q228+Q240+Q256+Q277+Q265</f>
        <v>1076</v>
      </c>
      <c r="R20" s="18">
        <f>R40+R56+R68+R84+R104+R116+R125+R133+R149+R169+R177+R193+R212+R228+R240+R256+R277+R265</f>
        <v>52</v>
      </c>
      <c r="S20" s="18">
        <f>S40+S56+S68+S84+S104+S116+S125+S133+S149+S169+S177+S193+S212+S228+S240+S256+S277+S265</f>
        <v>32</v>
      </c>
      <c r="T20" s="18">
        <f>T40+T56+T68+T84+T104+T116+T125+T133+T149+T169+T177+T193+T212+T228+T240+T256+T277+T265</f>
        <v>231</v>
      </c>
      <c r="U20" s="18">
        <f>U40+U56+U68+U84+U104+U116+U125+U133+U149+U169+U177+U193+U212+U228+U240+U256+U277+U265</f>
        <v>409</v>
      </c>
      <c r="V20" s="5"/>
    </row>
    <row r="21" spans="1:27" ht="12.75">
      <c r="A21" s="29" t="s">
        <v>72</v>
      </c>
      <c r="B21" s="18">
        <f>D21+T21</f>
        <v>1041</v>
      </c>
      <c r="C21" s="18">
        <f>E21+U21</f>
        <v>2476</v>
      </c>
      <c r="D21" s="18">
        <f>F21+P21+R21</f>
        <v>586</v>
      </c>
      <c r="E21" s="18">
        <f>G21+Q21+S21</f>
        <v>1544</v>
      </c>
      <c r="F21" s="18">
        <f t="shared" si="5"/>
        <v>132</v>
      </c>
      <c r="G21" s="18">
        <f t="shared" si="5"/>
        <v>323</v>
      </c>
      <c r="H21" s="18">
        <f>H41+H57+H69+H85+H105+H117+H126+H134+H150+H170+H178+H194+H213+H229+H241+H257+H278+H266</f>
        <v>29</v>
      </c>
      <c r="I21" s="18">
        <f>I41+I57+I69+I85+I105+I117+I126+I134+I150+I170+I178+I194+I213+I229+I241+I257+I278+I266</f>
        <v>98</v>
      </c>
      <c r="J21" s="18">
        <f>J41+J57+J69+J85+J105+J117+J126+J134+J150+J170+J178+J194+J213+J229+J241+J257+J278+J266</f>
        <v>64</v>
      </c>
      <c r="K21" s="18">
        <f>K41+K57+K69+K85+K105+K117+K126+K134+K150+K170+K178+K194+K213+K229+K241+K257+K278+K266</f>
        <v>145</v>
      </c>
      <c r="L21" s="18">
        <f>L41+L57+L69+L85+L105+L117+L126+L134+L150+L170+L178+L194+L213+L229+L241+L257+L278+L266</f>
        <v>4</v>
      </c>
      <c r="M21" s="18">
        <f>M41+M57+M69+M85+M105+M117+M126+M134+M150+M170+M178+M194+M213+M229+M241+M257+M278+M266</f>
        <v>11</v>
      </c>
      <c r="N21" s="18">
        <f>N41+N57+N69+N85+N105+N117+N126+N134+N150+N170+N178+N194+N213+N229+N241+N257+N278+N266</f>
        <v>35</v>
      </c>
      <c r="O21" s="18">
        <f>O41+O57+O69+O85+O105+O117+O126+O134+O150+O170+O178+O194+O213+O229+O241+O257+O278+O266</f>
        <v>69</v>
      </c>
      <c r="P21" s="18">
        <f>P41+P57+P69+P85+P105+P117+P126+P134+P150+P170+P178+P194+P213+P229+P241+P257+P278+P266</f>
        <v>419</v>
      </c>
      <c r="Q21" s="18">
        <f>Q41+Q57+Q69+Q85+Q105+Q117+Q126+Q134+Q150+Q170+Q178+Q194+Q213+Q229+Q241+Q257+Q278+Q266</f>
        <v>1193</v>
      </c>
      <c r="R21" s="18">
        <f>R41+R57+R69+R85+R105+R117+R126+R134+R150+R170+R178+R194+R213+R229+R241+R257+R278+R266</f>
        <v>35</v>
      </c>
      <c r="S21" s="18">
        <f>S41+S57+S69+S85+S105+S117+S126+S134+S150+S170+S178+S194+S213+S229+S241+S257+S278+S266</f>
        <v>28</v>
      </c>
      <c r="T21" s="18">
        <f>T41+T57+T69+T85+T105+T117+T126+T134+T150+T170+T178+T194+T213+T229+T241+T257+T278+T266</f>
        <v>455</v>
      </c>
      <c r="U21" s="18">
        <f>U41+U57+U69+U85+U105+U117+U126+U134+U150+U170+U178+U194+U213+U229+U241+U257+U278+U266</f>
        <v>932</v>
      </c>
      <c r="V21" s="5"/>
      <c r="W21" s="5"/>
      <c r="X21" s="5"/>
      <c r="Y21" s="5"/>
      <c r="Z21" s="5"/>
      <c r="AA21" s="5"/>
    </row>
    <row r="22" spans="1:22" s="1" customFormat="1" ht="12.75">
      <c r="A22" s="29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2"/>
    </row>
    <row r="23" spans="1:22" s="20" customFormat="1" ht="12.75">
      <c r="A23" s="56" t="s">
        <v>23</v>
      </c>
      <c r="B23" s="17">
        <f>B24+B25</f>
        <v>1693</v>
      </c>
      <c r="C23" s="17">
        <f>C24+C25</f>
        <v>2262</v>
      </c>
      <c r="D23" s="17">
        <f>D24+D25</f>
        <v>1300</v>
      </c>
      <c r="E23" s="17">
        <f>E24+E25</f>
        <v>1849</v>
      </c>
      <c r="F23" s="17">
        <f aca="true" t="shared" si="7" ref="F23:G25">H23+J23+L23+N23</f>
        <v>333</v>
      </c>
      <c r="G23" s="17">
        <f t="shared" si="7"/>
        <v>446</v>
      </c>
      <c r="H23" s="17">
        <f aca="true" t="shared" si="8" ref="H23:U23">H24+H25</f>
        <v>128</v>
      </c>
      <c r="I23" s="17">
        <f t="shared" si="8"/>
        <v>109</v>
      </c>
      <c r="J23" s="17">
        <f t="shared" si="8"/>
        <v>140</v>
      </c>
      <c r="K23" s="17">
        <f t="shared" si="8"/>
        <v>266</v>
      </c>
      <c r="L23" s="17">
        <f t="shared" si="8"/>
        <v>7</v>
      </c>
      <c r="M23" s="17">
        <f t="shared" si="8"/>
        <v>4</v>
      </c>
      <c r="N23" s="17">
        <f t="shared" si="8"/>
        <v>58</v>
      </c>
      <c r="O23" s="17">
        <f t="shared" si="8"/>
        <v>67</v>
      </c>
      <c r="P23" s="17">
        <f t="shared" si="8"/>
        <v>906</v>
      </c>
      <c r="Q23" s="17">
        <f t="shared" si="8"/>
        <v>1282</v>
      </c>
      <c r="R23" s="17">
        <f t="shared" si="8"/>
        <v>61</v>
      </c>
      <c r="S23" s="17">
        <f t="shared" si="8"/>
        <v>121</v>
      </c>
      <c r="T23" s="17">
        <f t="shared" si="8"/>
        <v>393</v>
      </c>
      <c r="U23" s="17">
        <f t="shared" si="8"/>
        <v>413</v>
      </c>
      <c r="V23" s="19"/>
    </row>
    <row r="24" spans="1:22" ht="12.75">
      <c r="A24" s="29" t="s">
        <v>71</v>
      </c>
      <c r="B24" s="18">
        <f>D24+T24</f>
        <v>763</v>
      </c>
      <c r="C24" s="18">
        <f>E24+U24</f>
        <v>845</v>
      </c>
      <c r="D24" s="18">
        <f>F24+P24+R24</f>
        <v>667</v>
      </c>
      <c r="E24" s="18">
        <f>G24+Q24+S24</f>
        <v>757</v>
      </c>
      <c r="F24" s="18">
        <f t="shared" si="7"/>
        <v>181</v>
      </c>
      <c r="G24" s="18">
        <f t="shared" si="7"/>
        <v>180</v>
      </c>
      <c r="H24" s="18">
        <f>H44+H72+H88+H137+H197+H216+H244+H260+H270+H281+H120</f>
        <v>84</v>
      </c>
      <c r="I24" s="18">
        <f>I44+I72+I88+I137+I197+I216+I244+I260+I270+I281+I120</f>
        <v>58</v>
      </c>
      <c r="J24" s="18">
        <f>J44+J72+J88+J137+J197+J216+J244+J260+J270+J281+J120</f>
        <v>63</v>
      </c>
      <c r="K24" s="18">
        <f>K44+K72+K88+K137+K197+K216+K244+K260+K270+K281+K120</f>
        <v>91</v>
      </c>
      <c r="L24" s="18">
        <f>L44+L72+L88+L137+L197+L216+L244+L260+L270+L281+L120</f>
        <v>4</v>
      </c>
      <c r="M24" s="18">
        <f>M44+M72+M88+M137+M197+M216+M244+M260+M270+M281+M120</f>
        <v>1</v>
      </c>
      <c r="N24" s="18">
        <f>N44+N72+N88+N137+N197+N216+N244+N260+N270+N281+N120</f>
        <v>30</v>
      </c>
      <c r="O24" s="18">
        <f>O44+O72+O88+O137+O197+O216+O244+O260+O270+O281+O120</f>
        <v>30</v>
      </c>
      <c r="P24" s="18">
        <f>P44+P72+P88+P137+P197+P216+P244+P260+P270+P281+P120</f>
        <v>455</v>
      </c>
      <c r="Q24" s="18">
        <f>Q44+Q72+Q88+Q137+Q197+Q216+Q244+Q260+Q270+Q281+Q120</f>
        <v>549</v>
      </c>
      <c r="R24" s="18">
        <f>R44+R72+R88+R137+R197+R216+R244+R260+R270+R281+R120</f>
        <v>31</v>
      </c>
      <c r="S24" s="18">
        <f>S44+S72+S88+S137+S197+S216+S244+S260+S270+S281+S120</f>
        <v>28</v>
      </c>
      <c r="T24" s="18">
        <f>T44+T72+T88+T137+T197+T216+T244+T260+T270+T281+T120</f>
        <v>96</v>
      </c>
      <c r="U24" s="18">
        <f>U44+U72+U88+U137+U197+U216+U244+U260+U270+U281+U120</f>
        <v>88</v>
      </c>
      <c r="V24" s="5"/>
    </row>
    <row r="25" spans="1:22" ht="12.75">
      <c r="A25" s="29" t="s">
        <v>72</v>
      </c>
      <c r="B25" s="18">
        <f>D25+T25</f>
        <v>930</v>
      </c>
      <c r="C25" s="18">
        <f>E25+U25</f>
        <v>1417</v>
      </c>
      <c r="D25" s="18">
        <f>F25+P25+R25</f>
        <v>633</v>
      </c>
      <c r="E25" s="18">
        <f>G25+Q25+S25</f>
        <v>1092</v>
      </c>
      <c r="F25" s="18">
        <f t="shared" si="7"/>
        <v>152</v>
      </c>
      <c r="G25" s="18">
        <f t="shared" si="7"/>
        <v>266</v>
      </c>
      <c r="H25" s="18">
        <f>H45+H73+H89+H138+H198+H217+H245+H261+H271+H282+H121</f>
        <v>44</v>
      </c>
      <c r="I25" s="18">
        <f>I45+I73+I89+I138+I198+I217+I245+I261+I271+I282+I121</f>
        <v>51</v>
      </c>
      <c r="J25" s="18">
        <f>J45+J73+J89+J138+J198+J217+J245+J261+J271+J282+J121</f>
        <v>77</v>
      </c>
      <c r="K25" s="18">
        <f>K45+K73+K89+K138+K198+K217+K245+K261+K271+K282+K121</f>
        <v>175</v>
      </c>
      <c r="L25" s="18">
        <f>L45+L73+L89+L138+L198+L217+L245+L261+L271+L282+L121</f>
        <v>3</v>
      </c>
      <c r="M25" s="18">
        <f>M45+M73+M89+M138+M198+M217+M245+M261+M271+M282+M121</f>
        <v>3</v>
      </c>
      <c r="N25" s="18">
        <f>N45+N73+N89+N138+N198+N217+N245+N261+N271+N282+N121</f>
        <v>28</v>
      </c>
      <c r="O25" s="18">
        <f>O45+O73+O89+O138+O198+O217+O245+O261+O271+O282+O121</f>
        <v>37</v>
      </c>
      <c r="P25" s="18">
        <f>P45+P73+P89+P138+P198+P217+P245+P261+P271+P282+P121</f>
        <v>451</v>
      </c>
      <c r="Q25" s="18">
        <f>Q45+Q73+Q89+Q138+Q198+Q217+Q245+Q261+Q271+Q282+Q121</f>
        <v>733</v>
      </c>
      <c r="R25" s="18">
        <f>R45+R73+R89+R138+R198+R217+R245+R261+R271+R282+R121</f>
        <v>30</v>
      </c>
      <c r="S25" s="18">
        <f>S45+S73+S89+S138+S198+S217+S245+S261+S271+S282+S121</f>
        <v>93</v>
      </c>
      <c r="T25" s="18">
        <f>T45+T73+T89+T138+T198+T217+T245+T261+T271+T282+T121</f>
        <v>297</v>
      </c>
      <c r="U25" s="18">
        <f>U45+U73+U89+U138+U198+U217+U245+U261+U271+U282+U121</f>
        <v>325</v>
      </c>
      <c r="V25" s="5"/>
    </row>
    <row r="26" spans="1:22" ht="12.75">
      <c r="A26" s="29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8"/>
      <c r="U26" s="18"/>
      <c r="V26" s="5"/>
    </row>
    <row r="27" spans="1:22" s="20" customFormat="1" ht="12.75">
      <c r="A27" s="58" t="s">
        <v>76</v>
      </c>
      <c r="B27" s="17">
        <f>B28+B29</f>
        <v>686</v>
      </c>
      <c r="C27" s="17">
        <f>C28+C29</f>
        <v>1639</v>
      </c>
      <c r="D27" s="17">
        <f>D28+D29</f>
        <v>636</v>
      </c>
      <c r="E27" s="17">
        <f>E28+E29</f>
        <v>1614</v>
      </c>
      <c r="F27" s="17">
        <f aca="true" t="shared" si="9" ref="F27:G29">H27+J27+L27+N27</f>
        <v>173</v>
      </c>
      <c r="G27" s="17">
        <f t="shared" si="9"/>
        <v>433</v>
      </c>
      <c r="H27" s="17">
        <f aca="true" t="shared" si="10" ref="H27:U27">H28+H29</f>
        <v>50</v>
      </c>
      <c r="I27" s="17">
        <f t="shared" si="10"/>
        <v>109</v>
      </c>
      <c r="J27" s="17">
        <f t="shared" si="10"/>
        <v>94</v>
      </c>
      <c r="K27" s="17">
        <f t="shared" si="10"/>
        <v>252</v>
      </c>
      <c r="L27" s="17">
        <f t="shared" si="10"/>
        <v>3</v>
      </c>
      <c r="M27" s="17">
        <f t="shared" si="10"/>
        <v>20</v>
      </c>
      <c r="N27" s="17">
        <f t="shared" si="10"/>
        <v>26</v>
      </c>
      <c r="O27" s="17">
        <f t="shared" si="10"/>
        <v>52</v>
      </c>
      <c r="P27" s="17">
        <f t="shared" si="10"/>
        <v>423</v>
      </c>
      <c r="Q27" s="17">
        <f t="shared" si="10"/>
        <v>841</v>
      </c>
      <c r="R27" s="17">
        <f t="shared" si="10"/>
        <v>40</v>
      </c>
      <c r="S27" s="17">
        <f t="shared" si="10"/>
        <v>340</v>
      </c>
      <c r="T27" s="17">
        <f t="shared" si="10"/>
        <v>50</v>
      </c>
      <c r="U27" s="17">
        <f t="shared" si="10"/>
        <v>25</v>
      </c>
      <c r="V27" s="19"/>
    </row>
    <row r="28" spans="1:22" ht="12.75">
      <c r="A28" s="29" t="s">
        <v>71</v>
      </c>
      <c r="B28" s="18">
        <f>D28+T28</f>
        <v>286</v>
      </c>
      <c r="C28" s="18">
        <f>E28+U28</f>
        <v>745</v>
      </c>
      <c r="D28" s="18">
        <f>F28+P28+R28</f>
        <v>272</v>
      </c>
      <c r="E28" s="18">
        <f>G28+Q28+S28</f>
        <v>734</v>
      </c>
      <c r="F28" s="18">
        <f t="shared" si="9"/>
        <v>85</v>
      </c>
      <c r="G28" s="18">
        <f t="shared" si="9"/>
        <v>239</v>
      </c>
      <c r="H28" s="18">
        <f>H92+H157+H181+H248+H285</f>
        <v>25</v>
      </c>
      <c r="I28" s="18">
        <f>I92+I157+I181+I248+I285</f>
        <v>66</v>
      </c>
      <c r="J28" s="18">
        <f>J92+J157+J181+J248+J285</f>
        <v>50</v>
      </c>
      <c r="K28" s="18">
        <f>K92+K157+K181+K248+K285</f>
        <v>138</v>
      </c>
      <c r="L28" s="18">
        <f>L92+L157+L181+L248+L285</f>
        <v>0</v>
      </c>
      <c r="M28" s="18">
        <f>M92+M157+M181+M248+M285</f>
        <v>10</v>
      </c>
      <c r="N28" s="18">
        <f>N92+N157+N181+N248+N285</f>
        <v>10</v>
      </c>
      <c r="O28" s="18">
        <f>O92+O157+O181+O248+O285</f>
        <v>25</v>
      </c>
      <c r="P28" s="18">
        <f>P92+P157+P181+P248+P285</f>
        <v>172</v>
      </c>
      <c r="Q28" s="18">
        <f>Q92+Q157+Q181+Q248+Q285</f>
        <v>363</v>
      </c>
      <c r="R28" s="18">
        <f>R92+R157+R181+R248+R285</f>
        <v>15</v>
      </c>
      <c r="S28" s="18">
        <f>S92+S157+S181+S248+S285</f>
        <v>132</v>
      </c>
      <c r="T28" s="18">
        <f>T92+T157+T181+T248+T285</f>
        <v>14</v>
      </c>
      <c r="U28" s="18">
        <f>U92+U157+U181+U248+U285</f>
        <v>11</v>
      </c>
      <c r="V28" s="5"/>
    </row>
    <row r="29" spans="1:21" s="61" customFormat="1" ht="13.5" thickBot="1">
      <c r="A29" s="59" t="s">
        <v>72</v>
      </c>
      <c r="B29" s="60">
        <f>D29+T29</f>
        <v>400</v>
      </c>
      <c r="C29" s="60">
        <f>E29+U29</f>
        <v>894</v>
      </c>
      <c r="D29" s="60">
        <f>F29+P29+R29</f>
        <v>364</v>
      </c>
      <c r="E29" s="60">
        <f>G29+Q29+S29</f>
        <v>880</v>
      </c>
      <c r="F29" s="60">
        <f t="shared" si="9"/>
        <v>88</v>
      </c>
      <c r="G29" s="60">
        <f t="shared" si="9"/>
        <v>194</v>
      </c>
      <c r="H29" s="60">
        <f>H93+H158+H182+H249+H286</f>
        <v>25</v>
      </c>
      <c r="I29" s="60">
        <f>I93+I158+I182+I249+I286</f>
        <v>43</v>
      </c>
      <c r="J29" s="60">
        <f>J93+J158+J182+J249+J286</f>
        <v>44</v>
      </c>
      <c r="K29" s="60">
        <f>K93+K158+K182+K249+K286</f>
        <v>114</v>
      </c>
      <c r="L29" s="60">
        <f>L93+L158+L182+L249+L286</f>
        <v>3</v>
      </c>
      <c r="M29" s="60">
        <f>M93+M158+M182+M249+M286</f>
        <v>10</v>
      </c>
      <c r="N29" s="60">
        <f>N93+N158+N182+N249+N286</f>
        <v>16</v>
      </c>
      <c r="O29" s="60">
        <f>O93+O158+O182+O249+O286</f>
        <v>27</v>
      </c>
      <c r="P29" s="60">
        <f>P93+P158+P182+P249+P286</f>
        <v>251</v>
      </c>
      <c r="Q29" s="60">
        <f>Q93+Q158+Q182+Q249+Q286</f>
        <v>478</v>
      </c>
      <c r="R29" s="60">
        <f>R93+R158+R182+R249+R286</f>
        <v>25</v>
      </c>
      <c r="S29" s="60">
        <f>S93+S158+S182+S249+S286</f>
        <v>208</v>
      </c>
      <c r="T29" s="60">
        <f>T93+T158+T182+T249+T286</f>
        <v>36</v>
      </c>
      <c r="U29" s="60">
        <f>U93+U158+U182+U249+U286</f>
        <v>14</v>
      </c>
    </row>
    <row r="30" spans="1:22" s="1" customFormat="1" ht="13.5" thickTop="1">
      <c r="A30" s="18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2"/>
    </row>
    <row r="31" spans="1:22" s="20" customFormat="1" ht="12.75">
      <c r="A31" s="56" t="s">
        <v>80</v>
      </c>
      <c r="B31" s="17">
        <f aca="true" t="shared" si="11" ref="B31:K31">B32+B33</f>
        <v>252</v>
      </c>
      <c r="C31" s="17">
        <f t="shared" si="11"/>
        <v>271</v>
      </c>
      <c r="D31" s="17">
        <f t="shared" si="11"/>
        <v>187</v>
      </c>
      <c r="E31" s="17">
        <f t="shared" si="11"/>
        <v>211</v>
      </c>
      <c r="F31" s="17">
        <f t="shared" si="11"/>
        <v>35</v>
      </c>
      <c r="G31" s="17">
        <f t="shared" si="11"/>
        <v>33</v>
      </c>
      <c r="H31" s="17">
        <f t="shared" si="11"/>
        <v>8</v>
      </c>
      <c r="I31" s="17">
        <f t="shared" si="11"/>
        <v>11</v>
      </c>
      <c r="J31" s="17">
        <f t="shared" si="11"/>
        <v>16</v>
      </c>
      <c r="K31" s="17">
        <f t="shared" si="11"/>
        <v>17</v>
      </c>
      <c r="L31" s="17">
        <f aca="true" t="shared" si="12" ref="L31:U31">L32+L33</f>
        <v>1</v>
      </c>
      <c r="M31" s="17">
        <f t="shared" si="12"/>
        <v>0</v>
      </c>
      <c r="N31" s="17">
        <f t="shared" si="12"/>
        <v>10</v>
      </c>
      <c r="O31" s="17">
        <f t="shared" si="12"/>
        <v>5</v>
      </c>
      <c r="P31" s="17">
        <f t="shared" si="12"/>
        <v>145</v>
      </c>
      <c r="Q31" s="17">
        <f t="shared" si="12"/>
        <v>166</v>
      </c>
      <c r="R31" s="17">
        <f t="shared" si="12"/>
        <v>7</v>
      </c>
      <c r="S31" s="17">
        <f t="shared" si="12"/>
        <v>12</v>
      </c>
      <c r="T31" s="17">
        <f t="shared" si="12"/>
        <v>65</v>
      </c>
      <c r="U31" s="17">
        <f t="shared" si="12"/>
        <v>60</v>
      </c>
      <c r="V31" s="19"/>
    </row>
    <row r="32" spans="1:22" ht="12.75">
      <c r="A32" s="29" t="s">
        <v>71</v>
      </c>
      <c r="B32" s="18">
        <f>B36+B40+B44</f>
        <v>119</v>
      </c>
      <c r="C32" s="18">
        <f>C36+C40+C44</f>
        <v>123</v>
      </c>
      <c r="D32" s="18">
        <f>F32+P32+R32</f>
        <v>93</v>
      </c>
      <c r="E32" s="18">
        <f>G32+Q32+S32</f>
        <v>101</v>
      </c>
      <c r="F32" s="18">
        <f aca="true" t="shared" si="13" ref="F32:U33">F36+F40+F44</f>
        <v>20</v>
      </c>
      <c r="G32" s="18">
        <f t="shared" si="13"/>
        <v>22</v>
      </c>
      <c r="H32" s="18">
        <f t="shared" si="13"/>
        <v>3</v>
      </c>
      <c r="I32" s="18">
        <f t="shared" si="13"/>
        <v>7</v>
      </c>
      <c r="J32" s="18">
        <f t="shared" si="13"/>
        <v>10</v>
      </c>
      <c r="K32" s="18">
        <f t="shared" si="13"/>
        <v>10</v>
      </c>
      <c r="L32" s="18">
        <f t="shared" si="13"/>
        <v>0</v>
      </c>
      <c r="M32" s="18">
        <f t="shared" si="13"/>
        <v>0</v>
      </c>
      <c r="N32" s="18">
        <f t="shared" si="13"/>
        <v>7</v>
      </c>
      <c r="O32" s="18">
        <f t="shared" si="13"/>
        <v>5</v>
      </c>
      <c r="P32" s="18">
        <f t="shared" si="13"/>
        <v>69</v>
      </c>
      <c r="Q32" s="18">
        <f t="shared" si="13"/>
        <v>74</v>
      </c>
      <c r="R32" s="18">
        <f t="shared" si="13"/>
        <v>4</v>
      </c>
      <c r="S32" s="18">
        <f t="shared" si="13"/>
        <v>5</v>
      </c>
      <c r="T32" s="18">
        <f t="shared" si="13"/>
        <v>26</v>
      </c>
      <c r="U32" s="18">
        <f t="shared" si="13"/>
        <v>22</v>
      </c>
      <c r="V32" s="1"/>
    </row>
    <row r="33" spans="1:22" ht="12.75">
      <c r="A33" s="29" t="s">
        <v>72</v>
      </c>
      <c r="B33" s="18">
        <f>B37+B41+B45</f>
        <v>133</v>
      </c>
      <c r="C33" s="18">
        <f>C37+C41+C45</f>
        <v>148</v>
      </c>
      <c r="D33" s="18">
        <f>F33+P33+R33</f>
        <v>94</v>
      </c>
      <c r="E33" s="18">
        <f>G33+Q33+S33</f>
        <v>110</v>
      </c>
      <c r="F33" s="18">
        <f t="shared" si="13"/>
        <v>15</v>
      </c>
      <c r="G33" s="18">
        <f t="shared" si="13"/>
        <v>11</v>
      </c>
      <c r="H33" s="18">
        <f t="shared" si="13"/>
        <v>5</v>
      </c>
      <c r="I33" s="18">
        <f t="shared" si="13"/>
        <v>4</v>
      </c>
      <c r="J33" s="18">
        <f t="shared" si="13"/>
        <v>6</v>
      </c>
      <c r="K33" s="18">
        <f t="shared" si="13"/>
        <v>7</v>
      </c>
      <c r="L33" s="18">
        <f t="shared" si="13"/>
        <v>1</v>
      </c>
      <c r="M33" s="18">
        <f t="shared" si="13"/>
        <v>0</v>
      </c>
      <c r="N33" s="18">
        <f t="shared" si="13"/>
        <v>3</v>
      </c>
      <c r="O33" s="18">
        <f t="shared" si="13"/>
        <v>0</v>
      </c>
      <c r="P33" s="18">
        <f t="shared" si="13"/>
        <v>76</v>
      </c>
      <c r="Q33" s="18">
        <f t="shared" si="13"/>
        <v>92</v>
      </c>
      <c r="R33" s="18">
        <f t="shared" si="13"/>
        <v>3</v>
      </c>
      <c r="S33" s="18">
        <f t="shared" si="13"/>
        <v>7</v>
      </c>
      <c r="T33" s="18">
        <f t="shared" si="13"/>
        <v>39</v>
      </c>
      <c r="U33" s="18">
        <f t="shared" si="13"/>
        <v>38</v>
      </c>
      <c r="V33" s="5"/>
    </row>
    <row r="34" spans="1:22" ht="12.7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5"/>
    </row>
    <row r="35" spans="1:22" s="20" customFormat="1" ht="12.75">
      <c r="A35" s="17" t="s">
        <v>21</v>
      </c>
      <c r="B35" s="17">
        <f aca="true" t="shared" si="14" ref="B35:C37">F35+P35+R35+T35</f>
        <v>95</v>
      </c>
      <c r="C35" s="17">
        <f t="shared" si="14"/>
        <v>82</v>
      </c>
      <c r="D35" s="17">
        <f>D36+D37</f>
        <v>88</v>
      </c>
      <c r="E35" s="17">
        <f>E36+E37</f>
        <v>76</v>
      </c>
      <c r="F35" s="17">
        <f aca="true" t="shared" si="15" ref="F35:G37">H35+J35+L35+N35</f>
        <v>18</v>
      </c>
      <c r="G35" s="17">
        <f t="shared" si="15"/>
        <v>9</v>
      </c>
      <c r="H35" s="17">
        <f aca="true" t="shared" si="16" ref="H35:U35">H36+H37</f>
        <v>2</v>
      </c>
      <c r="I35" s="17">
        <f t="shared" si="16"/>
        <v>2</v>
      </c>
      <c r="J35" s="17">
        <f t="shared" si="16"/>
        <v>10</v>
      </c>
      <c r="K35" s="17">
        <f t="shared" si="16"/>
        <v>7</v>
      </c>
      <c r="L35" s="17">
        <f t="shared" si="16"/>
        <v>1</v>
      </c>
      <c r="M35" s="17">
        <f t="shared" si="16"/>
        <v>0</v>
      </c>
      <c r="N35" s="17">
        <f t="shared" si="16"/>
        <v>5</v>
      </c>
      <c r="O35" s="17">
        <f t="shared" si="16"/>
        <v>0</v>
      </c>
      <c r="P35" s="17">
        <f t="shared" si="16"/>
        <v>68</v>
      </c>
      <c r="Q35" s="17">
        <f t="shared" si="16"/>
        <v>65</v>
      </c>
      <c r="R35" s="17">
        <f t="shared" si="16"/>
        <v>2</v>
      </c>
      <c r="S35" s="17">
        <f t="shared" si="16"/>
        <v>2</v>
      </c>
      <c r="T35" s="17">
        <f t="shared" si="16"/>
        <v>7</v>
      </c>
      <c r="U35" s="17">
        <f t="shared" si="16"/>
        <v>6</v>
      </c>
      <c r="V35" s="19"/>
    </row>
    <row r="36" spans="1:22" ht="12.75">
      <c r="A36" s="29" t="s">
        <v>71</v>
      </c>
      <c r="B36" s="18">
        <f t="shared" si="14"/>
        <v>51</v>
      </c>
      <c r="C36" s="18">
        <f t="shared" si="14"/>
        <v>35</v>
      </c>
      <c r="D36" s="18">
        <f>F36+P36+R36</f>
        <v>48</v>
      </c>
      <c r="E36" s="18">
        <f>G36+Q36+S36</f>
        <v>33</v>
      </c>
      <c r="F36" s="21">
        <f t="shared" si="15"/>
        <v>11</v>
      </c>
      <c r="G36" s="21">
        <f t="shared" si="15"/>
        <v>6</v>
      </c>
      <c r="H36" s="21">
        <v>2</v>
      </c>
      <c r="I36" s="21">
        <v>2</v>
      </c>
      <c r="J36" s="21">
        <v>7</v>
      </c>
      <c r="K36" s="21">
        <v>4</v>
      </c>
      <c r="L36" s="21">
        <v>0</v>
      </c>
      <c r="M36" s="21">
        <v>0</v>
      </c>
      <c r="N36" s="21">
        <v>2</v>
      </c>
      <c r="O36" s="21">
        <v>0</v>
      </c>
      <c r="P36" s="21">
        <v>36</v>
      </c>
      <c r="Q36" s="21">
        <v>26</v>
      </c>
      <c r="R36" s="21">
        <v>1</v>
      </c>
      <c r="S36" s="21">
        <v>1</v>
      </c>
      <c r="T36" s="21">
        <v>3</v>
      </c>
      <c r="U36" s="21">
        <v>2</v>
      </c>
      <c r="V36" s="5"/>
    </row>
    <row r="37" spans="1:22" ht="12.75">
      <c r="A37" s="29" t="s">
        <v>72</v>
      </c>
      <c r="B37" s="18">
        <f t="shared" si="14"/>
        <v>44</v>
      </c>
      <c r="C37" s="18">
        <f t="shared" si="14"/>
        <v>47</v>
      </c>
      <c r="D37" s="18">
        <f>F37+P37+R37</f>
        <v>40</v>
      </c>
      <c r="E37" s="18">
        <f>G37+Q37+S37</f>
        <v>43</v>
      </c>
      <c r="F37" s="21">
        <f t="shared" si="15"/>
        <v>7</v>
      </c>
      <c r="G37" s="21">
        <f t="shared" si="15"/>
        <v>3</v>
      </c>
      <c r="H37" s="21">
        <v>0</v>
      </c>
      <c r="I37" s="21">
        <v>0</v>
      </c>
      <c r="J37" s="21">
        <v>3</v>
      </c>
      <c r="K37" s="21">
        <v>3</v>
      </c>
      <c r="L37" s="21">
        <v>1</v>
      </c>
      <c r="M37" s="21">
        <v>0</v>
      </c>
      <c r="N37" s="21">
        <v>3</v>
      </c>
      <c r="O37" s="21">
        <v>0</v>
      </c>
      <c r="P37" s="21">
        <v>32</v>
      </c>
      <c r="Q37" s="21">
        <v>39</v>
      </c>
      <c r="R37" s="21">
        <v>1</v>
      </c>
      <c r="S37" s="21">
        <v>1</v>
      </c>
      <c r="T37" s="21">
        <v>4</v>
      </c>
      <c r="U37" s="21">
        <v>4</v>
      </c>
      <c r="V37" s="5"/>
    </row>
    <row r="38" spans="1:22" s="1" customFormat="1" ht="12.75">
      <c r="A38" s="2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2"/>
    </row>
    <row r="39" spans="1:22" s="20" customFormat="1" ht="12.75">
      <c r="A39" s="18" t="s">
        <v>22</v>
      </c>
      <c r="B39" s="18">
        <f aca="true" t="shared" si="17" ref="B39:C41">F39+P39+R39+T39</f>
        <v>54</v>
      </c>
      <c r="C39" s="18">
        <f t="shared" si="17"/>
        <v>67</v>
      </c>
      <c r="D39" s="18">
        <f>D40+D41</f>
        <v>30</v>
      </c>
      <c r="E39" s="18">
        <f>E40+E41</f>
        <v>49</v>
      </c>
      <c r="F39" s="18">
        <f aca="true" t="shared" si="18" ref="F39:G41">H39+J39+L39+N39</f>
        <v>6</v>
      </c>
      <c r="G39" s="18">
        <f t="shared" si="18"/>
        <v>11</v>
      </c>
      <c r="H39" s="18">
        <f aca="true" t="shared" si="19" ref="H39:U39">H40+H41</f>
        <v>2</v>
      </c>
      <c r="I39" s="18">
        <f t="shared" si="19"/>
        <v>5</v>
      </c>
      <c r="J39" s="18">
        <f t="shared" si="19"/>
        <v>3</v>
      </c>
      <c r="K39" s="18">
        <f t="shared" si="19"/>
        <v>4</v>
      </c>
      <c r="L39" s="18">
        <f t="shared" si="19"/>
        <v>0</v>
      </c>
      <c r="M39" s="18">
        <f t="shared" si="19"/>
        <v>0</v>
      </c>
      <c r="N39" s="18">
        <f t="shared" si="19"/>
        <v>1</v>
      </c>
      <c r="O39" s="18">
        <f t="shared" si="19"/>
        <v>2</v>
      </c>
      <c r="P39" s="18">
        <f t="shared" si="19"/>
        <v>23</v>
      </c>
      <c r="Q39" s="18">
        <f t="shared" si="19"/>
        <v>34</v>
      </c>
      <c r="R39" s="18">
        <f t="shared" si="19"/>
        <v>1</v>
      </c>
      <c r="S39" s="18">
        <f t="shared" si="19"/>
        <v>4</v>
      </c>
      <c r="T39" s="18">
        <f t="shared" si="19"/>
        <v>24</v>
      </c>
      <c r="U39" s="18">
        <f t="shared" si="19"/>
        <v>18</v>
      </c>
      <c r="V39" s="19"/>
    </row>
    <row r="40" spans="1:22" ht="12.75">
      <c r="A40" s="29" t="s">
        <v>71</v>
      </c>
      <c r="B40" s="18">
        <f t="shared" si="17"/>
        <v>31</v>
      </c>
      <c r="C40" s="18">
        <f t="shared" si="17"/>
        <v>35</v>
      </c>
      <c r="D40" s="18">
        <f>F40+P40+R40</f>
        <v>18</v>
      </c>
      <c r="E40" s="18">
        <f>G40+Q40+S40</f>
        <v>26</v>
      </c>
      <c r="F40" s="18">
        <f t="shared" si="18"/>
        <v>3</v>
      </c>
      <c r="G40" s="18">
        <f t="shared" si="18"/>
        <v>8</v>
      </c>
      <c r="H40" s="21">
        <v>0</v>
      </c>
      <c r="I40" s="21">
        <v>3</v>
      </c>
      <c r="J40" s="21">
        <v>2</v>
      </c>
      <c r="K40" s="21">
        <v>3</v>
      </c>
      <c r="L40" s="21">
        <v>0</v>
      </c>
      <c r="M40" s="21">
        <v>0</v>
      </c>
      <c r="N40" s="21">
        <v>1</v>
      </c>
      <c r="O40" s="21">
        <v>2</v>
      </c>
      <c r="P40" s="21">
        <v>14</v>
      </c>
      <c r="Q40" s="21">
        <v>15</v>
      </c>
      <c r="R40" s="21">
        <v>1</v>
      </c>
      <c r="S40" s="21">
        <v>3</v>
      </c>
      <c r="T40" s="21">
        <v>13</v>
      </c>
      <c r="U40" s="21">
        <v>9</v>
      </c>
      <c r="V40" s="5"/>
    </row>
    <row r="41" spans="1:22" ht="12.75">
      <c r="A41" s="29" t="s">
        <v>72</v>
      </c>
      <c r="B41" s="18">
        <f t="shared" si="17"/>
        <v>23</v>
      </c>
      <c r="C41" s="18">
        <f t="shared" si="17"/>
        <v>32</v>
      </c>
      <c r="D41" s="18">
        <f>F41+P41+R41</f>
        <v>12</v>
      </c>
      <c r="E41" s="18">
        <f>G41+Q41+S41</f>
        <v>23</v>
      </c>
      <c r="F41" s="18">
        <f t="shared" si="18"/>
        <v>3</v>
      </c>
      <c r="G41" s="18">
        <f t="shared" si="18"/>
        <v>3</v>
      </c>
      <c r="H41" s="21">
        <v>2</v>
      </c>
      <c r="I41" s="21">
        <v>2</v>
      </c>
      <c r="J41" s="21">
        <v>1</v>
      </c>
      <c r="K41" s="21">
        <v>1</v>
      </c>
      <c r="L41" s="21">
        <v>0</v>
      </c>
      <c r="M41" s="21">
        <v>0</v>
      </c>
      <c r="N41" s="21">
        <v>0</v>
      </c>
      <c r="O41" s="21">
        <v>0</v>
      </c>
      <c r="P41" s="21">
        <v>9</v>
      </c>
      <c r="Q41" s="21">
        <v>19</v>
      </c>
      <c r="R41" s="21">
        <v>0</v>
      </c>
      <c r="S41" s="21">
        <v>1</v>
      </c>
      <c r="T41" s="21">
        <v>11</v>
      </c>
      <c r="U41" s="21">
        <v>9</v>
      </c>
      <c r="V41" s="5"/>
    </row>
    <row r="42" spans="1:22" ht="12.75">
      <c r="A42" s="18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5"/>
    </row>
    <row r="43" spans="1:22" s="20" customFormat="1" ht="12.75">
      <c r="A43" s="18" t="s">
        <v>23</v>
      </c>
      <c r="B43" s="18">
        <f aca="true" t="shared" si="20" ref="B43:C45">F43+P43+R43+T43</f>
        <v>103</v>
      </c>
      <c r="C43" s="18">
        <f t="shared" si="20"/>
        <v>122</v>
      </c>
      <c r="D43" s="18">
        <f>D44+D45</f>
        <v>69</v>
      </c>
      <c r="E43" s="18">
        <f>E44+E45</f>
        <v>86</v>
      </c>
      <c r="F43" s="18">
        <f aca="true" t="shared" si="21" ref="F43:G45">H43+J43+L43+N43</f>
        <v>11</v>
      </c>
      <c r="G43" s="18">
        <f t="shared" si="21"/>
        <v>13</v>
      </c>
      <c r="H43" s="18">
        <f aca="true" t="shared" si="22" ref="H43:U43">H44+H45</f>
        <v>4</v>
      </c>
      <c r="I43" s="18">
        <f t="shared" si="22"/>
        <v>4</v>
      </c>
      <c r="J43" s="18">
        <f t="shared" si="22"/>
        <v>3</v>
      </c>
      <c r="K43" s="18">
        <f t="shared" si="22"/>
        <v>6</v>
      </c>
      <c r="L43" s="18">
        <f t="shared" si="22"/>
        <v>0</v>
      </c>
      <c r="M43" s="18">
        <f t="shared" si="22"/>
        <v>0</v>
      </c>
      <c r="N43" s="18">
        <f t="shared" si="22"/>
        <v>4</v>
      </c>
      <c r="O43" s="18">
        <f t="shared" si="22"/>
        <v>3</v>
      </c>
      <c r="P43" s="18">
        <f t="shared" si="22"/>
        <v>54</v>
      </c>
      <c r="Q43" s="18">
        <f t="shared" si="22"/>
        <v>67</v>
      </c>
      <c r="R43" s="18">
        <f t="shared" si="22"/>
        <v>4</v>
      </c>
      <c r="S43" s="18">
        <f t="shared" si="22"/>
        <v>6</v>
      </c>
      <c r="T43" s="18">
        <f t="shared" si="22"/>
        <v>34</v>
      </c>
      <c r="U43" s="18">
        <f t="shared" si="22"/>
        <v>36</v>
      </c>
      <c r="V43" s="19"/>
    </row>
    <row r="44" spans="1:22" ht="12.75">
      <c r="A44" s="29" t="s">
        <v>71</v>
      </c>
      <c r="B44" s="18">
        <f t="shared" si="20"/>
        <v>37</v>
      </c>
      <c r="C44" s="18">
        <f t="shared" si="20"/>
        <v>53</v>
      </c>
      <c r="D44" s="18">
        <f>F44+P44+R44</f>
        <v>27</v>
      </c>
      <c r="E44" s="18">
        <f>G44+Q44+S44</f>
        <v>42</v>
      </c>
      <c r="F44" s="18">
        <f t="shared" si="21"/>
        <v>6</v>
      </c>
      <c r="G44" s="18">
        <f t="shared" si="21"/>
        <v>8</v>
      </c>
      <c r="H44" s="21">
        <v>1</v>
      </c>
      <c r="I44" s="21">
        <v>2</v>
      </c>
      <c r="J44" s="21">
        <v>1</v>
      </c>
      <c r="K44" s="21">
        <v>3</v>
      </c>
      <c r="L44" s="21">
        <v>0</v>
      </c>
      <c r="M44" s="21">
        <v>0</v>
      </c>
      <c r="N44" s="21">
        <v>4</v>
      </c>
      <c r="O44" s="21">
        <v>3</v>
      </c>
      <c r="P44" s="21">
        <v>19</v>
      </c>
      <c r="Q44" s="21">
        <v>33</v>
      </c>
      <c r="R44" s="21">
        <v>2</v>
      </c>
      <c r="S44" s="21">
        <v>1</v>
      </c>
      <c r="T44" s="21">
        <v>10</v>
      </c>
      <c r="U44" s="21">
        <v>11</v>
      </c>
      <c r="V44" s="5"/>
    </row>
    <row r="45" spans="1:21" s="5" customFormat="1" ht="12.75">
      <c r="A45" s="30" t="s">
        <v>72</v>
      </c>
      <c r="B45" s="17">
        <f t="shared" si="20"/>
        <v>66</v>
      </c>
      <c r="C45" s="17">
        <f t="shared" si="20"/>
        <v>69</v>
      </c>
      <c r="D45" s="17">
        <f>F45+P45+R45</f>
        <v>42</v>
      </c>
      <c r="E45" s="17">
        <f>G45+Q45+S45</f>
        <v>44</v>
      </c>
      <c r="F45" s="17">
        <f t="shared" si="21"/>
        <v>5</v>
      </c>
      <c r="G45" s="17">
        <f t="shared" si="21"/>
        <v>5</v>
      </c>
      <c r="H45" s="34">
        <v>3</v>
      </c>
      <c r="I45" s="34">
        <v>2</v>
      </c>
      <c r="J45" s="34">
        <v>2</v>
      </c>
      <c r="K45" s="34">
        <v>3</v>
      </c>
      <c r="L45" s="34">
        <v>0</v>
      </c>
      <c r="M45" s="34">
        <v>0</v>
      </c>
      <c r="N45" s="34">
        <v>0</v>
      </c>
      <c r="O45" s="34">
        <v>0</v>
      </c>
      <c r="P45" s="34">
        <v>35</v>
      </c>
      <c r="Q45" s="34">
        <v>34</v>
      </c>
      <c r="R45" s="34">
        <v>2</v>
      </c>
      <c r="S45" s="34">
        <v>5</v>
      </c>
      <c r="T45" s="34">
        <v>24</v>
      </c>
      <c r="U45" s="34">
        <v>25</v>
      </c>
    </row>
    <row r="46" spans="1:21" s="64" customFormat="1" ht="12.75">
      <c r="A46" s="63"/>
      <c r="B46" s="63"/>
      <c r="C46" s="63"/>
      <c r="D46" s="63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</row>
    <row r="47" spans="1:22" s="20" customFormat="1" ht="12.75">
      <c r="A47" s="57" t="s">
        <v>24</v>
      </c>
      <c r="B47" s="18">
        <f aca="true" t="shared" si="23" ref="B47:K47">B48+B49</f>
        <v>147</v>
      </c>
      <c r="C47" s="18">
        <f t="shared" si="23"/>
        <v>489</v>
      </c>
      <c r="D47" s="18">
        <f t="shared" si="23"/>
        <v>141</v>
      </c>
      <c r="E47" s="18">
        <f t="shared" si="23"/>
        <v>477</v>
      </c>
      <c r="F47" s="18">
        <f t="shared" si="23"/>
        <v>28</v>
      </c>
      <c r="G47" s="18">
        <f t="shared" si="23"/>
        <v>92</v>
      </c>
      <c r="H47" s="18">
        <f t="shared" si="23"/>
        <v>5</v>
      </c>
      <c r="I47" s="18">
        <f t="shared" si="23"/>
        <v>28</v>
      </c>
      <c r="J47" s="18">
        <f t="shared" si="23"/>
        <v>20</v>
      </c>
      <c r="K47" s="18">
        <f t="shared" si="23"/>
        <v>43</v>
      </c>
      <c r="L47" s="18">
        <f aca="true" t="shared" si="24" ref="L47:U47">L48+L49</f>
        <v>0</v>
      </c>
      <c r="M47" s="18">
        <f t="shared" si="24"/>
        <v>4</v>
      </c>
      <c r="N47" s="18">
        <f t="shared" si="24"/>
        <v>3</v>
      </c>
      <c r="O47" s="18">
        <f t="shared" si="24"/>
        <v>17</v>
      </c>
      <c r="P47" s="18">
        <f t="shared" si="24"/>
        <v>106</v>
      </c>
      <c r="Q47" s="18">
        <f t="shared" si="24"/>
        <v>351</v>
      </c>
      <c r="R47" s="18">
        <f t="shared" si="24"/>
        <v>7</v>
      </c>
      <c r="S47" s="18">
        <f t="shared" si="24"/>
        <v>34</v>
      </c>
      <c r="T47" s="18">
        <f t="shared" si="24"/>
        <v>6</v>
      </c>
      <c r="U47" s="18">
        <f t="shared" si="24"/>
        <v>12</v>
      </c>
      <c r="V47" s="19"/>
    </row>
    <row r="48" spans="1:22" ht="12.75">
      <c r="A48" s="29" t="s">
        <v>71</v>
      </c>
      <c r="B48" s="18">
        <f aca="true" t="shared" si="25" ref="B48:K48">SUM(B52+B56)</f>
        <v>100</v>
      </c>
      <c r="C48" s="18">
        <f t="shared" si="25"/>
        <v>316</v>
      </c>
      <c r="D48" s="18">
        <f t="shared" si="25"/>
        <v>94</v>
      </c>
      <c r="E48" s="18">
        <f t="shared" si="25"/>
        <v>308</v>
      </c>
      <c r="F48" s="18">
        <f t="shared" si="25"/>
        <v>19</v>
      </c>
      <c r="G48" s="18">
        <f t="shared" si="25"/>
        <v>58</v>
      </c>
      <c r="H48" s="18">
        <f t="shared" si="25"/>
        <v>3</v>
      </c>
      <c r="I48" s="18">
        <f t="shared" si="25"/>
        <v>11</v>
      </c>
      <c r="J48" s="18">
        <f t="shared" si="25"/>
        <v>13</v>
      </c>
      <c r="K48" s="18">
        <f t="shared" si="25"/>
        <v>34</v>
      </c>
      <c r="L48" s="18">
        <f aca="true" t="shared" si="26" ref="L48:U48">SUM(L52+L56)</f>
        <v>0</v>
      </c>
      <c r="M48" s="18">
        <f t="shared" si="26"/>
        <v>0</v>
      </c>
      <c r="N48" s="18">
        <f t="shared" si="26"/>
        <v>3</v>
      </c>
      <c r="O48" s="18">
        <f t="shared" si="26"/>
        <v>13</v>
      </c>
      <c r="P48" s="18">
        <f t="shared" si="26"/>
        <v>71</v>
      </c>
      <c r="Q48" s="18">
        <f t="shared" si="26"/>
        <v>228</v>
      </c>
      <c r="R48" s="18">
        <f t="shared" si="26"/>
        <v>4</v>
      </c>
      <c r="S48" s="18">
        <f t="shared" si="26"/>
        <v>22</v>
      </c>
      <c r="T48" s="18">
        <f t="shared" si="26"/>
        <v>6</v>
      </c>
      <c r="U48" s="18">
        <f t="shared" si="26"/>
        <v>8</v>
      </c>
      <c r="V48" s="5"/>
    </row>
    <row r="49" spans="1:22" ht="12.75">
      <c r="A49" s="29" t="s">
        <v>72</v>
      </c>
      <c r="B49" s="18">
        <f aca="true" t="shared" si="27" ref="B49:K49">SUM(B53+B57)</f>
        <v>47</v>
      </c>
      <c r="C49" s="18">
        <f t="shared" si="27"/>
        <v>173</v>
      </c>
      <c r="D49" s="18">
        <f t="shared" si="27"/>
        <v>47</v>
      </c>
      <c r="E49" s="18">
        <f t="shared" si="27"/>
        <v>169</v>
      </c>
      <c r="F49" s="18">
        <f t="shared" si="27"/>
        <v>9</v>
      </c>
      <c r="G49" s="18">
        <f t="shared" si="27"/>
        <v>34</v>
      </c>
      <c r="H49" s="18">
        <f t="shared" si="27"/>
        <v>2</v>
      </c>
      <c r="I49" s="18">
        <f t="shared" si="27"/>
        <v>17</v>
      </c>
      <c r="J49" s="18">
        <f t="shared" si="27"/>
        <v>7</v>
      </c>
      <c r="K49" s="18">
        <f t="shared" si="27"/>
        <v>9</v>
      </c>
      <c r="L49" s="18">
        <f aca="true" t="shared" si="28" ref="L49:U49">SUM(L53+L57)</f>
        <v>0</v>
      </c>
      <c r="M49" s="18">
        <f t="shared" si="28"/>
        <v>4</v>
      </c>
      <c r="N49" s="18">
        <f t="shared" si="28"/>
        <v>0</v>
      </c>
      <c r="O49" s="18">
        <f t="shared" si="28"/>
        <v>4</v>
      </c>
      <c r="P49" s="18">
        <f t="shared" si="28"/>
        <v>35</v>
      </c>
      <c r="Q49" s="18">
        <f t="shared" si="28"/>
        <v>123</v>
      </c>
      <c r="R49" s="18">
        <f t="shared" si="28"/>
        <v>3</v>
      </c>
      <c r="S49" s="18">
        <f t="shared" si="28"/>
        <v>12</v>
      </c>
      <c r="T49" s="18">
        <f t="shared" si="28"/>
        <v>0</v>
      </c>
      <c r="U49" s="18">
        <f t="shared" si="28"/>
        <v>4</v>
      </c>
      <c r="V49" s="5"/>
    </row>
    <row r="50" spans="1:22" ht="12.75">
      <c r="A50" s="18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5"/>
    </row>
    <row r="51" spans="1:22" s="20" customFormat="1" ht="12.75">
      <c r="A51" s="18" t="s">
        <v>21</v>
      </c>
      <c r="B51" s="18">
        <f aca="true" t="shared" si="29" ref="B51:C53">F51+P51+R51+T51</f>
        <v>131</v>
      </c>
      <c r="C51" s="18">
        <f t="shared" si="29"/>
        <v>470</v>
      </c>
      <c r="D51" s="18">
        <f>D52+D53</f>
        <v>127</v>
      </c>
      <c r="E51" s="18">
        <f>E52+E53</f>
        <v>458</v>
      </c>
      <c r="F51" s="18">
        <f aca="true" t="shared" si="30" ref="F51:G53">H51+J51+L51+N51</f>
        <v>26</v>
      </c>
      <c r="G51" s="18">
        <f t="shared" si="30"/>
        <v>85</v>
      </c>
      <c r="H51" s="18">
        <f aca="true" t="shared" si="31" ref="H51:U51">H52+H53</f>
        <v>5</v>
      </c>
      <c r="I51" s="18">
        <f t="shared" si="31"/>
        <v>26</v>
      </c>
      <c r="J51" s="18">
        <f t="shared" si="31"/>
        <v>18</v>
      </c>
      <c r="K51" s="18">
        <f t="shared" si="31"/>
        <v>40</v>
      </c>
      <c r="L51" s="18">
        <f t="shared" si="31"/>
        <v>0</v>
      </c>
      <c r="M51" s="18">
        <f t="shared" si="31"/>
        <v>4</v>
      </c>
      <c r="N51" s="18">
        <f t="shared" si="31"/>
        <v>3</v>
      </c>
      <c r="O51" s="18">
        <f t="shared" si="31"/>
        <v>15</v>
      </c>
      <c r="P51" s="18">
        <f t="shared" si="31"/>
        <v>95</v>
      </c>
      <c r="Q51" s="18">
        <f t="shared" si="31"/>
        <v>339</v>
      </c>
      <c r="R51" s="18">
        <f t="shared" si="31"/>
        <v>6</v>
      </c>
      <c r="S51" s="18">
        <f t="shared" si="31"/>
        <v>34</v>
      </c>
      <c r="T51" s="18">
        <f t="shared" si="31"/>
        <v>4</v>
      </c>
      <c r="U51" s="18">
        <f t="shared" si="31"/>
        <v>12</v>
      </c>
      <c r="V51" s="19"/>
    </row>
    <row r="52" spans="1:22" ht="12.75">
      <c r="A52" s="29" t="s">
        <v>71</v>
      </c>
      <c r="B52" s="18">
        <f t="shared" si="29"/>
        <v>91</v>
      </c>
      <c r="C52" s="18">
        <f t="shared" si="29"/>
        <v>306</v>
      </c>
      <c r="D52" s="18">
        <f>F52+P52+R52</f>
        <v>87</v>
      </c>
      <c r="E52" s="18">
        <f>G52+Q52+S52</f>
        <v>298</v>
      </c>
      <c r="F52" s="18">
        <f t="shared" si="30"/>
        <v>18</v>
      </c>
      <c r="G52" s="18">
        <f t="shared" si="30"/>
        <v>55</v>
      </c>
      <c r="H52" s="21">
        <v>3</v>
      </c>
      <c r="I52" s="21">
        <v>11</v>
      </c>
      <c r="J52" s="21">
        <v>12</v>
      </c>
      <c r="K52" s="21">
        <v>32</v>
      </c>
      <c r="L52" s="21">
        <v>0</v>
      </c>
      <c r="M52" s="21">
        <v>0</v>
      </c>
      <c r="N52" s="21">
        <v>3</v>
      </c>
      <c r="O52" s="21">
        <v>12</v>
      </c>
      <c r="P52" s="21">
        <v>66</v>
      </c>
      <c r="Q52" s="21">
        <v>221</v>
      </c>
      <c r="R52" s="21">
        <v>3</v>
      </c>
      <c r="S52" s="21">
        <v>22</v>
      </c>
      <c r="T52" s="21">
        <v>4</v>
      </c>
      <c r="U52" s="21">
        <v>8</v>
      </c>
      <c r="V52" s="5"/>
    </row>
    <row r="53" spans="1:22" ht="12.75">
      <c r="A53" s="29" t="s">
        <v>72</v>
      </c>
      <c r="B53" s="18">
        <f t="shared" si="29"/>
        <v>40</v>
      </c>
      <c r="C53" s="18">
        <f t="shared" si="29"/>
        <v>164</v>
      </c>
      <c r="D53" s="18">
        <f>F53+P53+R53</f>
        <v>40</v>
      </c>
      <c r="E53" s="18">
        <f>G53+Q53+S53</f>
        <v>160</v>
      </c>
      <c r="F53" s="18">
        <f t="shared" si="30"/>
        <v>8</v>
      </c>
      <c r="G53" s="18">
        <f t="shared" si="30"/>
        <v>30</v>
      </c>
      <c r="H53" s="21">
        <v>2</v>
      </c>
      <c r="I53" s="21">
        <v>15</v>
      </c>
      <c r="J53" s="21">
        <v>6</v>
      </c>
      <c r="K53" s="21">
        <v>8</v>
      </c>
      <c r="L53" s="21">
        <v>0</v>
      </c>
      <c r="M53" s="21">
        <v>4</v>
      </c>
      <c r="N53" s="21">
        <v>0</v>
      </c>
      <c r="O53" s="21">
        <v>3</v>
      </c>
      <c r="P53" s="21">
        <v>29</v>
      </c>
      <c r="Q53" s="21">
        <v>118</v>
      </c>
      <c r="R53" s="21">
        <v>3</v>
      </c>
      <c r="S53" s="21">
        <v>12</v>
      </c>
      <c r="T53" s="21">
        <v>0</v>
      </c>
      <c r="U53" s="21">
        <v>4</v>
      </c>
      <c r="V53" s="5"/>
    </row>
    <row r="54" spans="1:22" ht="12.75">
      <c r="A54" s="29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5"/>
    </row>
    <row r="55" spans="1:22" s="20" customFormat="1" ht="12" customHeight="1">
      <c r="A55" s="18" t="s">
        <v>22</v>
      </c>
      <c r="B55" s="18">
        <f aca="true" t="shared" si="32" ref="B55:C57">F55+P55+R55+T55</f>
        <v>16</v>
      </c>
      <c r="C55" s="18">
        <f t="shared" si="32"/>
        <v>19</v>
      </c>
      <c r="D55" s="18">
        <f>D56+D57</f>
        <v>14</v>
      </c>
      <c r="E55" s="18">
        <f>E56+E57</f>
        <v>19</v>
      </c>
      <c r="F55" s="18">
        <f aca="true" t="shared" si="33" ref="F55:G57">H55+J55+L55+N55</f>
        <v>2</v>
      </c>
      <c r="G55" s="18">
        <f t="shared" si="33"/>
        <v>7</v>
      </c>
      <c r="H55" s="18">
        <f aca="true" t="shared" si="34" ref="H55:U55">H56+H57</f>
        <v>0</v>
      </c>
      <c r="I55" s="18">
        <f t="shared" si="34"/>
        <v>2</v>
      </c>
      <c r="J55" s="18">
        <f t="shared" si="34"/>
        <v>2</v>
      </c>
      <c r="K55" s="18">
        <f t="shared" si="34"/>
        <v>3</v>
      </c>
      <c r="L55" s="18">
        <f t="shared" si="34"/>
        <v>0</v>
      </c>
      <c r="M55" s="18">
        <f t="shared" si="34"/>
        <v>0</v>
      </c>
      <c r="N55" s="18">
        <f t="shared" si="34"/>
        <v>0</v>
      </c>
      <c r="O55" s="18">
        <f t="shared" si="34"/>
        <v>2</v>
      </c>
      <c r="P55" s="18">
        <f t="shared" si="34"/>
        <v>11</v>
      </c>
      <c r="Q55" s="18">
        <f t="shared" si="34"/>
        <v>12</v>
      </c>
      <c r="R55" s="18">
        <f t="shared" si="34"/>
        <v>1</v>
      </c>
      <c r="S55" s="18">
        <f t="shared" si="34"/>
        <v>0</v>
      </c>
      <c r="T55" s="18">
        <f t="shared" si="34"/>
        <v>2</v>
      </c>
      <c r="U55" s="18">
        <f t="shared" si="34"/>
        <v>0</v>
      </c>
      <c r="V55" s="19"/>
    </row>
    <row r="56" spans="1:22" ht="12.75">
      <c r="A56" s="29" t="s">
        <v>71</v>
      </c>
      <c r="B56" s="18">
        <f t="shared" si="32"/>
        <v>9</v>
      </c>
      <c r="C56" s="18">
        <f t="shared" si="32"/>
        <v>10</v>
      </c>
      <c r="D56" s="18">
        <f>F56+P56+R56</f>
        <v>7</v>
      </c>
      <c r="E56" s="18">
        <f>G56+Q56+S56</f>
        <v>10</v>
      </c>
      <c r="F56" s="18">
        <f t="shared" si="33"/>
        <v>1</v>
      </c>
      <c r="G56" s="18">
        <f t="shared" si="33"/>
        <v>3</v>
      </c>
      <c r="H56" s="21">
        <v>0</v>
      </c>
      <c r="I56" s="21">
        <v>0</v>
      </c>
      <c r="J56" s="21">
        <v>1</v>
      </c>
      <c r="K56" s="21">
        <v>2</v>
      </c>
      <c r="L56" s="21">
        <v>0</v>
      </c>
      <c r="M56" s="21">
        <v>0</v>
      </c>
      <c r="N56" s="21">
        <v>0</v>
      </c>
      <c r="O56" s="21">
        <v>1</v>
      </c>
      <c r="P56" s="21">
        <v>5</v>
      </c>
      <c r="Q56" s="21">
        <v>7</v>
      </c>
      <c r="R56" s="21">
        <v>1</v>
      </c>
      <c r="S56" s="21">
        <v>0</v>
      </c>
      <c r="T56" s="21">
        <v>2</v>
      </c>
      <c r="U56" s="21">
        <v>0</v>
      </c>
      <c r="V56" s="5"/>
    </row>
    <row r="57" spans="1:22" ht="12.75">
      <c r="A57" s="29" t="s">
        <v>72</v>
      </c>
      <c r="B57" s="18">
        <f t="shared" si="32"/>
        <v>7</v>
      </c>
      <c r="C57" s="18">
        <f t="shared" si="32"/>
        <v>9</v>
      </c>
      <c r="D57" s="18">
        <f>F57+P57+R57</f>
        <v>7</v>
      </c>
      <c r="E57" s="18">
        <f>G57+Q57+S57</f>
        <v>9</v>
      </c>
      <c r="F57" s="18">
        <f t="shared" si="33"/>
        <v>1</v>
      </c>
      <c r="G57" s="18">
        <f t="shared" si="33"/>
        <v>4</v>
      </c>
      <c r="H57" s="21">
        <v>0</v>
      </c>
      <c r="I57" s="21">
        <v>2</v>
      </c>
      <c r="J57" s="21">
        <v>1</v>
      </c>
      <c r="K57" s="21">
        <v>1</v>
      </c>
      <c r="L57" s="21">
        <v>0</v>
      </c>
      <c r="M57" s="21">
        <v>0</v>
      </c>
      <c r="N57" s="21">
        <v>0</v>
      </c>
      <c r="O57" s="21">
        <v>1</v>
      </c>
      <c r="P57" s="21">
        <v>6</v>
      </c>
      <c r="Q57" s="21">
        <v>5</v>
      </c>
      <c r="R57" s="21">
        <v>0</v>
      </c>
      <c r="S57" s="21">
        <v>0</v>
      </c>
      <c r="T57" s="21">
        <v>0</v>
      </c>
      <c r="U57" s="21">
        <v>0</v>
      </c>
      <c r="V57" s="5"/>
    </row>
    <row r="58" spans="1:21" s="64" customFormat="1" ht="12.75">
      <c r="A58" s="63"/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</row>
    <row r="59" spans="1:22" s="20" customFormat="1" ht="12.75">
      <c r="A59" s="57" t="s">
        <v>25</v>
      </c>
      <c r="B59" s="18">
        <f aca="true" t="shared" si="35" ref="B59:K59">B60+B61</f>
        <v>1146</v>
      </c>
      <c r="C59" s="18">
        <f t="shared" si="35"/>
        <v>1734</v>
      </c>
      <c r="D59" s="18">
        <f t="shared" si="35"/>
        <v>828</v>
      </c>
      <c r="E59" s="18">
        <f t="shared" si="35"/>
        <v>1387</v>
      </c>
      <c r="F59" s="18">
        <f t="shared" si="35"/>
        <v>210</v>
      </c>
      <c r="G59" s="18">
        <f t="shared" si="35"/>
        <v>330</v>
      </c>
      <c r="H59" s="18">
        <f t="shared" si="35"/>
        <v>49</v>
      </c>
      <c r="I59" s="18">
        <f t="shared" si="35"/>
        <v>51</v>
      </c>
      <c r="J59" s="18">
        <f t="shared" si="35"/>
        <v>126</v>
      </c>
      <c r="K59" s="18">
        <f t="shared" si="35"/>
        <v>232</v>
      </c>
      <c r="L59" s="18">
        <f aca="true" t="shared" si="36" ref="L59:U59">L60+L61</f>
        <v>3</v>
      </c>
      <c r="M59" s="18">
        <f t="shared" si="36"/>
        <v>0</v>
      </c>
      <c r="N59" s="18">
        <f t="shared" si="36"/>
        <v>32</v>
      </c>
      <c r="O59" s="18">
        <f t="shared" si="36"/>
        <v>47</v>
      </c>
      <c r="P59" s="18">
        <f t="shared" si="36"/>
        <v>588</v>
      </c>
      <c r="Q59" s="18">
        <f t="shared" si="36"/>
        <v>977</v>
      </c>
      <c r="R59" s="18">
        <f t="shared" si="36"/>
        <v>30</v>
      </c>
      <c r="S59" s="18">
        <f t="shared" si="36"/>
        <v>80</v>
      </c>
      <c r="T59" s="18">
        <f t="shared" si="36"/>
        <v>318</v>
      </c>
      <c r="U59" s="18">
        <f t="shared" si="36"/>
        <v>347</v>
      </c>
      <c r="V59" s="19"/>
    </row>
    <row r="60" spans="1:22" ht="12.75">
      <c r="A60" s="29" t="s">
        <v>71</v>
      </c>
      <c r="B60" s="18">
        <f>B64+B68+B72</f>
        <v>346</v>
      </c>
      <c r="C60" s="18">
        <f>C64+C68+C72</f>
        <v>470</v>
      </c>
      <c r="D60" s="18">
        <f>F60+P60+R60</f>
        <v>275</v>
      </c>
      <c r="E60" s="18">
        <f>G60+Q60+S60</f>
        <v>397</v>
      </c>
      <c r="F60" s="18">
        <f aca="true" t="shared" si="37" ref="F60:U61">F64+F68+F72</f>
        <v>73</v>
      </c>
      <c r="G60" s="18">
        <f t="shared" si="37"/>
        <v>91</v>
      </c>
      <c r="H60" s="18">
        <f t="shared" si="37"/>
        <v>23</v>
      </c>
      <c r="I60" s="18">
        <f t="shared" si="37"/>
        <v>20</v>
      </c>
      <c r="J60" s="18">
        <f t="shared" si="37"/>
        <v>43</v>
      </c>
      <c r="K60" s="18">
        <f t="shared" si="37"/>
        <v>57</v>
      </c>
      <c r="L60" s="18">
        <f t="shared" si="37"/>
        <v>0</v>
      </c>
      <c r="M60" s="18">
        <f t="shared" si="37"/>
        <v>0</v>
      </c>
      <c r="N60" s="18">
        <f t="shared" si="37"/>
        <v>7</v>
      </c>
      <c r="O60" s="18">
        <f t="shared" si="37"/>
        <v>14</v>
      </c>
      <c r="P60" s="18">
        <f t="shared" si="37"/>
        <v>192</v>
      </c>
      <c r="Q60" s="18">
        <f t="shared" si="37"/>
        <v>288</v>
      </c>
      <c r="R60" s="18">
        <f t="shared" si="37"/>
        <v>10</v>
      </c>
      <c r="S60" s="18">
        <f t="shared" si="37"/>
        <v>18</v>
      </c>
      <c r="T60" s="18">
        <f t="shared" si="37"/>
        <v>71</v>
      </c>
      <c r="U60" s="18">
        <f t="shared" si="37"/>
        <v>73</v>
      </c>
      <c r="V60" s="5"/>
    </row>
    <row r="61" spans="1:22" ht="12.75">
      <c r="A61" s="29" t="s">
        <v>72</v>
      </c>
      <c r="B61" s="18">
        <f>B65+B69+B73</f>
        <v>800</v>
      </c>
      <c r="C61" s="18">
        <f>C65+C69+C73</f>
        <v>1264</v>
      </c>
      <c r="D61" s="18">
        <f>F61+P61+R61</f>
        <v>553</v>
      </c>
      <c r="E61" s="18">
        <f>G61+Q61+S61</f>
        <v>990</v>
      </c>
      <c r="F61" s="18">
        <f t="shared" si="37"/>
        <v>137</v>
      </c>
      <c r="G61" s="18">
        <f t="shared" si="37"/>
        <v>239</v>
      </c>
      <c r="H61" s="18">
        <f t="shared" si="37"/>
        <v>26</v>
      </c>
      <c r="I61" s="18">
        <f t="shared" si="37"/>
        <v>31</v>
      </c>
      <c r="J61" s="18">
        <f t="shared" si="37"/>
        <v>83</v>
      </c>
      <c r="K61" s="18">
        <f t="shared" si="37"/>
        <v>175</v>
      </c>
      <c r="L61" s="18">
        <f t="shared" si="37"/>
        <v>3</v>
      </c>
      <c r="M61" s="18">
        <f t="shared" si="37"/>
        <v>0</v>
      </c>
      <c r="N61" s="18">
        <f t="shared" si="37"/>
        <v>25</v>
      </c>
      <c r="O61" s="18">
        <f t="shared" si="37"/>
        <v>33</v>
      </c>
      <c r="P61" s="18">
        <f t="shared" si="37"/>
        <v>396</v>
      </c>
      <c r="Q61" s="18">
        <f t="shared" si="37"/>
        <v>689</v>
      </c>
      <c r="R61" s="18">
        <f t="shared" si="37"/>
        <v>20</v>
      </c>
      <c r="S61" s="18">
        <f t="shared" si="37"/>
        <v>62</v>
      </c>
      <c r="T61" s="18">
        <f t="shared" si="37"/>
        <v>247</v>
      </c>
      <c r="U61" s="18">
        <f t="shared" si="37"/>
        <v>274</v>
      </c>
      <c r="V61" s="5"/>
    </row>
    <row r="62" spans="1:21" s="5" customFormat="1" ht="12.75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</row>
    <row r="63" spans="1:22" s="20" customFormat="1" ht="12.75">
      <c r="A63" s="18" t="s">
        <v>21</v>
      </c>
      <c r="B63" s="18">
        <f aca="true" t="shared" si="38" ref="B63:C65">F63+P63+R63+T63</f>
        <v>344</v>
      </c>
      <c r="C63" s="18">
        <f t="shared" si="38"/>
        <v>333</v>
      </c>
      <c r="D63" s="18">
        <f>D64+D65</f>
        <v>313</v>
      </c>
      <c r="E63" s="18">
        <f>E64+E65</f>
        <v>303</v>
      </c>
      <c r="F63" s="18">
        <f aca="true" t="shared" si="39" ref="F63:G65">H63+J63+L63+N63</f>
        <v>81</v>
      </c>
      <c r="G63" s="18">
        <f t="shared" si="39"/>
        <v>72</v>
      </c>
      <c r="H63" s="18">
        <f aca="true" t="shared" si="40" ref="H63:U63">H64+H65</f>
        <v>12</v>
      </c>
      <c r="I63" s="18">
        <f t="shared" si="40"/>
        <v>8</v>
      </c>
      <c r="J63" s="18">
        <f t="shared" si="40"/>
        <v>59</v>
      </c>
      <c r="K63" s="18">
        <f t="shared" si="40"/>
        <v>53</v>
      </c>
      <c r="L63" s="18">
        <f t="shared" si="40"/>
        <v>2</v>
      </c>
      <c r="M63" s="18">
        <f t="shared" si="40"/>
        <v>0</v>
      </c>
      <c r="N63" s="18">
        <f t="shared" si="40"/>
        <v>8</v>
      </c>
      <c r="O63" s="18">
        <f t="shared" si="40"/>
        <v>11</v>
      </c>
      <c r="P63" s="18">
        <f t="shared" si="40"/>
        <v>212</v>
      </c>
      <c r="Q63" s="18">
        <f t="shared" si="40"/>
        <v>220</v>
      </c>
      <c r="R63" s="18">
        <f t="shared" si="40"/>
        <v>20</v>
      </c>
      <c r="S63" s="18">
        <f t="shared" si="40"/>
        <v>11</v>
      </c>
      <c r="T63" s="18">
        <f t="shared" si="40"/>
        <v>31</v>
      </c>
      <c r="U63" s="18">
        <f t="shared" si="40"/>
        <v>30</v>
      </c>
      <c r="V63" s="19"/>
    </row>
    <row r="64" spans="1:22" ht="12.75">
      <c r="A64" s="29" t="s">
        <v>71</v>
      </c>
      <c r="B64" s="1">
        <f t="shared" si="38"/>
        <v>146</v>
      </c>
      <c r="C64" s="1">
        <f t="shared" si="38"/>
        <v>126</v>
      </c>
      <c r="D64" s="1">
        <f>F64+P64+R64</f>
        <v>134</v>
      </c>
      <c r="E64" s="1">
        <f>G64+Q64+S64</f>
        <v>111</v>
      </c>
      <c r="F64" s="18">
        <f t="shared" si="39"/>
        <v>35</v>
      </c>
      <c r="G64" s="18">
        <f t="shared" si="39"/>
        <v>27</v>
      </c>
      <c r="H64" s="21">
        <v>6</v>
      </c>
      <c r="I64" s="21">
        <v>7</v>
      </c>
      <c r="J64" s="21">
        <v>26</v>
      </c>
      <c r="K64" s="21">
        <v>15</v>
      </c>
      <c r="L64" s="21">
        <v>0</v>
      </c>
      <c r="M64" s="21">
        <v>0</v>
      </c>
      <c r="N64" s="21">
        <v>3</v>
      </c>
      <c r="O64" s="21">
        <v>5</v>
      </c>
      <c r="P64" s="10">
        <v>90</v>
      </c>
      <c r="Q64" s="10">
        <v>77</v>
      </c>
      <c r="R64" s="10">
        <v>9</v>
      </c>
      <c r="S64" s="10">
        <v>7</v>
      </c>
      <c r="T64" s="10">
        <v>12</v>
      </c>
      <c r="U64" s="10">
        <v>15</v>
      </c>
      <c r="V64" s="5"/>
    </row>
    <row r="65" spans="1:22" ht="12.75">
      <c r="A65" s="29" t="s">
        <v>72</v>
      </c>
      <c r="B65" s="1">
        <f t="shared" si="38"/>
        <v>198</v>
      </c>
      <c r="C65" s="1">
        <f t="shared" si="38"/>
        <v>207</v>
      </c>
      <c r="D65" s="1">
        <f>F65+P65+R65</f>
        <v>179</v>
      </c>
      <c r="E65" s="1">
        <f>G65+Q65+S65</f>
        <v>192</v>
      </c>
      <c r="F65" s="18">
        <f t="shared" si="39"/>
        <v>46</v>
      </c>
      <c r="G65" s="18">
        <f t="shared" si="39"/>
        <v>45</v>
      </c>
      <c r="H65" s="21">
        <v>6</v>
      </c>
      <c r="I65" s="21">
        <v>1</v>
      </c>
      <c r="J65" s="21">
        <v>33</v>
      </c>
      <c r="K65" s="21">
        <v>38</v>
      </c>
      <c r="L65" s="21">
        <v>2</v>
      </c>
      <c r="M65" s="21">
        <v>0</v>
      </c>
      <c r="N65" s="21">
        <v>5</v>
      </c>
      <c r="O65" s="21">
        <v>6</v>
      </c>
      <c r="P65" s="10">
        <v>122</v>
      </c>
      <c r="Q65" s="10">
        <v>143</v>
      </c>
      <c r="R65" s="10">
        <v>11</v>
      </c>
      <c r="S65" s="10">
        <v>4</v>
      </c>
      <c r="T65" s="10">
        <v>19</v>
      </c>
      <c r="U65" s="10">
        <v>15</v>
      </c>
      <c r="V65" s="5"/>
    </row>
    <row r="66" spans="1:22" ht="12.75">
      <c r="A66" s="18"/>
      <c r="B66" s="1"/>
      <c r="C66" s="1"/>
      <c r="D66" s="1"/>
      <c r="E66" s="1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"/>
      <c r="Q66" s="1"/>
      <c r="R66" s="1"/>
      <c r="S66" s="1"/>
      <c r="T66" s="1"/>
      <c r="U66" s="1"/>
      <c r="V66" s="5"/>
    </row>
    <row r="67" spans="1:22" s="20" customFormat="1" ht="12.75">
      <c r="A67" s="18" t="s">
        <v>22</v>
      </c>
      <c r="B67" s="18">
        <f aca="true" t="shared" si="41" ref="B67:C69">F67+P67+R67+T67</f>
        <v>17</v>
      </c>
      <c r="C67" s="18">
        <f t="shared" si="41"/>
        <v>63</v>
      </c>
      <c r="D67" s="18">
        <f>D68+D69</f>
        <v>3</v>
      </c>
      <c r="E67" s="18">
        <f>E68+E69</f>
        <v>24</v>
      </c>
      <c r="F67" s="18">
        <f aca="true" t="shared" si="42" ref="F67:G69">H67+J67+L67+N67</f>
        <v>1</v>
      </c>
      <c r="G67" s="18">
        <f t="shared" si="42"/>
        <v>6</v>
      </c>
      <c r="H67" s="18">
        <f aca="true" t="shared" si="43" ref="H67:U67">H68+H69</f>
        <v>1</v>
      </c>
      <c r="I67" s="18">
        <f t="shared" si="43"/>
        <v>1</v>
      </c>
      <c r="J67" s="18">
        <f t="shared" si="43"/>
        <v>0</v>
      </c>
      <c r="K67" s="18">
        <f t="shared" si="43"/>
        <v>4</v>
      </c>
      <c r="L67" s="18">
        <f t="shared" si="43"/>
        <v>0</v>
      </c>
      <c r="M67" s="18">
        <f t="shared" si="43"/>
        <v>0</v>
      </c>
      <c r="N67" s="18">
        <f t="shared" si="43"/>
        <v>0</v>
      </c>
      <c r="O67" s="18">
        <f t="shared" si="43"/>
        <v>1</v>
      </c>
      <c r="P67" s="18">
        <f t="shared" si="43"/>
        <v>2</v>
      </c>
      <c r="Q67" s="18">
        <f t="shared" si="43"/>
        <v>18</v>
      </c>
      <c r="R67" s="18">
        <f t="shared" si="43"/>
        <v>0</v>
      </c>
      <c r="S67" s="18">
        <f t="shared" si="43"/>
        <v>0</v>
      </c>
      <c r="T67" s="18">
        <f t="shared" si="43"/>
        <v>14</v>
      </c>
      <c r="U67" s="18">
        <f t="shared" si="43"/>
        <v>39</v>
      </c>
      <c r="V67" s="19"/>
    </row>
    <row r="68" spans="1:22" ht="12.75">
      <c r="A68" s="29" t="s">
        <v>71</v>
      </c>
      <c r="B68" s="1">
        <f t="shared" si="41"/>
        <v>9</v>
      </c>
      <c r="C68" s="1">
        <f t="shared" si="41"/>
        <v>29</v>
      </c>
      <c r="D68" s="1">
        <f>F68+P68+R68</f>
        <v>3</v>
      </c>
      <c r="E68" s="1">
        <f>G68+Q68+S68</f>
        <v>11</v>
      </c>
      <c r="F68" s="18">
        <f t="shared" si="42"/>
        <v>1</v>
      </c>
      <c r="G68" s="18">
        <f t="shared" si="42"/>
        <v>4</v>
      </c>
      <c r="H68" s="21">
        <v>1</v>
      </c>
      <c r="I68" s="21">
        <v>1</v>
      </c>
      <c r="J68" s="21">
        <v>0</v>
      </c>
      <c r="K68" s="21">
        <v>3</v>
      </c>
      <c r="L68" s="21">
        <v>0</v>
      </c>
      <c r="M68" s="21">
        <v>0</v>
      </c>
      <c r="N68" s="21">
        <v>0</v>
      </c>
      <c r="O68" s="21">
        <v>0</v>
      </c>
      <c r="P68" s="10">
        <v>2</v>
      </c>
      <c r="Q68" s="10">
        <v>7</v>
      </c>
      <c r="R68" s="10">
        <v>0</v>
      </c>
      <c r="S68" s="10">
        <v>0</v>
      </c>
      <c r="T68" s="10">
        <v>6</v>
      </c>
      <c r="U68" s="10">
        <v>18</v>
      </c>
      <c r="V68" s="5"/>
    </row>
    <row r="69" spans="1:22" ht="12.75">
      <c r="A69" s="29" t="s">
        <v>72</v>
      </c>
      <c r="B69" s="1">
        <f t="shared" si="41"/>
        <v>8</v>
      </c>
      <c r="C69" s="1">
        <f t="shared" si="41"/>
        <v>34</v>
      </c>
      <c r="D69" s="1">
        <f>F69+P69+R69</f>
        <v>0</v>
      </c>
      <c r="E69" s="1">
        <f>G69+Q69+S69</f>
        <v>13</v>
      </c>
      <c r="F69" s="18">
        <f t="shared" si="42"/>
        <v>0</v>
      </c>
      <c r="G69" s="18">
        <f t="shared" si="42"/>
        <v>2</v>
      </c>
      <c r="H69" s="21">
        <v>0</v>
      </c>
      <c r="I69" s="21">
        <v>0</v>
      </c>
      <c r="J69" s="21">
        <v>0</v>
      </c>
      <c r="K69" s="21">
        <v>1</v>
      </c>
      <c r="L69" s="21">
        <v>0</v>
      </c>
      <c r="M69" s="21">
        <v>0</v>
      </c>
      <c r="N69" s="21">
        <v>0</v>
      </c>
      <c r="O69" s="21">
        <v>1</v>
      </c>
      <c r="P69" s="10">
        <v>0</v>
      </c>
      <c r="Q69" s="10">
        <v>11</v>
      </c>
      <c r="R69" s="10">
        <v>0</v>
      </c>
      <c r="S69" s="10">
        <v>0</v>
      </c>
      <c r="T69" s="10">
        <v>8</v>
      </c>
      <c r="U69" s="10">
        <v>21</v>
      </c>
      <c r="V69" s="5"/>
    </row>
    <row r="70" spans="1:22" ht="12.75">
      <c r="A70" s="29"/>
      <c r="B70" s="1"/>
      <c r="C70" s="1"/>
      <c r="D70" s="1"/>
      <c r="E70" s="1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"/>
      <c r="Q70" s="1"/>
      <c r="R70" s="1"/>
      <c r="S70" s="1"/>
      <c r="T70" s="1"/>
      <c r="U70" s="1"/>
      <c r="V70" s="5"/>
    </row>
    <row r="71" spans="1:22" s="20" customFormat="1" ht="12.75">
      <c r="A71" s="18" t="s">
        <v>23</v>
      </c>
      <c r="B71" s="18">
        <f aca="true" t="shared" si="44" ref="B71:C73">F71+P71+R71+T71</f>
        <v>785</v>
      </c>
      <c r="C71" s="18">
        <f t="shared" si="44"/>
        <v>1338</v>
      </c>
      <c r="D71" s="18">
        <f>D72+D73</f>
        <v>512</v>
      </c>
      <c r="E71" s="18">
        <f>E72+E73</f>
        <v>1060</v>
      </c>
      <c r="F71" s="18">
        <f aca="true" t="shared" si="45" ref="F71:G73">H71+J71+L71+N71</f>
        <v>128</v>
      </c>
      <c r="G71" s="18">
        <f t="shared" si="45"/>
        <v>252</v>
      </c>
      <c r="H71" s="18">
        <f aca="true" t="shared" si="46" ref="H71:U71">H72+H73</f>
        <v>36</v>
      </c>
      <c r="I71" s="18">
        <f t="shared" si="46"/>
        <v>42</v>
      </c>
      <c r="J71" s="18">
        <f t="shared" si="46"/>
        <v>67</v>
      </c>
      <c r="K71" s="18">
        <f t="shared" si="46"/>
        <v>175</v>
      </c>
      <c r="L71" s="18">
        <f t="shared" si="46"/>
        <v>1</v>
      </c>
      <c r="M71" s="18">
        <f t="shared" si="46"/>
        <v>0</v>
      </c>
      <c r="N71" s="18">
        <f t="shared" si="46"/>
        <v>24</v>
      </c>
      <c r="O71" s="18">
        <f t="shared" si="46"/>
        <v>35</v>
      </c>
      <c r="P71" s="18">
        <f t="shared" si="46"/>
        <v>374</v>
      </c>
      <c r="Q71" s="18">
        <f t="shared" si="46"/>
        <v>739</v>
      </c>
      <c r="R71" s="18">
        <f t="shared" si="46"/>
        <v>10</v>
      </c>
      <c r="S71" s="18">
        <f t="shared" si="46"/>
        <v>69</v>
      </c>
      <c r="T71" s="18">
        <f t="shared" si="46"/>
        <v>273</v>
      </c>
      <c r="U71" s="18">
        <f t="shared" si="46"/>
        <v>278</v>
      </c>
      <c r="V71" s="19"/>
    </row>
    <row r="72" spans="1:22" ht="12.75">
      <c r="A72" s="29" t="s">
        <v>71</v>
      </c>
      <c r="B72" s="1">
        <f t="shared" si="44"/>
        <v>191</v>
      </c>
      <c r="C72" s="1">
        <f t="shared" si="44"/>
        <v>315</v>
      </c>
      <c r="D72" s="1">
        <f>F72+P72+R72</f>
        <v>138</v>
      </c>
      <c r="E72" s="1">
        <f>G72+Q72+S72</f>
        <v>275</v>
      </c>
      <c r="F72" s="18">
        <f t="shared" si="45"/>
        <v>37</v>
      </c>
      <c r="G72" s="18">
        <f t="shared" si="45"/>
        <v>60</v>
      </c>
      <c r="H72" s="21">
        <v>16</v>
      </c>
      <c r="I72" s="21">
        <v>12</v>
      </c>
      <c r="J72" s="21">
        <v>17</v>
      </c>
      <c r="K72" s="21">
        <v>39</v>
      </c>
      <c r="L72" s="21">
        <v>0</v>
      </c>
      <c r="M72" s="21">
        <v>0</v>
      </c>
      <c r="N72" s="21">
        <v>4</v>
      </c>
      <c r="O72" s="21">
        <v>9</v>
      </c>
      <c r="P72" s="10">
        <v>100</v>
      </c>
      <c r="Q72" s="10">
        <v>204</v>
      </c>
      <c r="R72" s="10">
        <v>1</v>
      </c>
      <c r="S72" s="10">
        <v>11</v>
      </c>
      <c r="T72" s="10">
        <v>53</v>
      </c>
      <c r="U72" s="10">
        <v>40</v>
      </c>
      <c r="V72" s="5"/>
    </row>
    <row r="73" spans="1:21" s="5" customFormat="1" ht="12.75">
      <c r="A73" s="30" t="s">
        <v>72</v>
      </c>
      <c r="B73" s="2">
        <f t="shared" si="44"/>
        <v>594</v>
      </c>
      <c r="C73" s="2">
        <f t="shared" si="44"/>
        <v>1023</v>
      </c>
      <c r="D73" s="2">
        <f>F73+P73+R73</f>
        <v>374</v>
      </c>
      <c r="E73" s="2">
        <f>G73+Q73+S73</f>
        <v>785</v>
      </c>
      <c r="F73" s="17">
        <f t="shared" si="45"/>
        <v>91</v>
      </c>
      <c r="G73" s="17">
        <f t="shared" si="45"/>
        <v>192</v>
      </c>
      <c r="H73" s="34">
        <v>20</v>
      </c>
      <c r="I73" s="34">
        <v>30</v>
      </c>
      <c r="J73" s="34">
        <v>50</v>
      </c>
      <c r="K73" s="34">
        <v>136</v>
      </c>
      <c r="L73" s="34">
        <v>1</v>
      </c>
      <c r="M73" s="34">
        <v>0</v>
      </c>
      <c r="N73" s="34">
        <v>20</v>
      </c>
      <c r="O73" s="34">
        <v>26</v>
      </c>
      <c r="P73" s="35">
        <v>274</v>
      </c>
      <c r="Q73" s="35">
        <v>535</v>
      </c>
      <c r="R73" s="35">
        <v>9</v>
      </c>
      <c r="S73" s="35">
        <v>58</v>
      </c>
      <c r="T73" s="35">
        <v>220</v>
      </c>
      <c r="U73" s="35">
        <v>238</v>
      </c>
    </row>
    <row r="74" spans="1:21" s="64" customFormat="1" ht="12.75">
      <c r="A74" s="63"/>
      <c r="B74" s="65"/>
      <c r="C74" s="65"/>
      <c r="D74" s="65"/>
      <c r="E74" s="65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5"/>
      <c r="Q74" s="65"/>
      <c r="R74" s="65"/>
      <c r="S74" s="65"/>
      <c r="T74" s="65"/>
      <c r="U74" s="65"/>
    </row>
    <row r="75" spans="1:22" s="20" customFormat="1" ht="12.75">
      <c r="A75" s="57" t="s">
        <v>26</v>
      </c>
      <c r="B75" s="18">
        <f aca="true" t="shared" si="47" ref="B75:K75">B76+B77</f>
        <v>176</v>
      </c>
      <c r="C75" s="18">
        <f t="shared" si="47"/>
        <v>436</v>
      </c>
      <c r="D75" s="18">
        <f t="shared" si="47"/>
        <v>164</v>
      </c>
      <c r="E75" s="18">
        <f t="shared" si="47"/>
        <v>403</v>
      </c>
      <c r="F75" s="18">
        <f t="shared" si="47"/>
        <v>44</v>
      </c>
      <c r="G75" s="18">
        <f t="shared" si="47"/>
        <v>100</v>
      </c>
      <c r="H75" s="18">
        <f t="shared" si="47"/>
        <v>12</v>
      </c>
      <c r="I75" s="18">
        <f t="shared" si="47"/>
        <v>21</v>
      </c>
      <c r="J75" s="18">
        <f t="shared" si="47"/>
        <v>26</v>
      </c>
      <c r="K75" s="18">
        <f t="shared" si="47"/>
        <v>65</v>
      </c>
      <c r="L75" s="18">
        <f aca="true" t="shared" si="48" ref="L75:T75">L76+L77</f>
        <v>0</v>
      </c>
      <c r="M75" s="18">
        <f t="shared" si="48"/>
        <v>4</v>
      </c>
      <c r="N75" s="18">
        <f t="shared" si="48"/>
        <v>6</v>
      </c>
      <c r="O75" s="18">
        <f t="shared" si="48"/>
        <v>10</v>
      </c>
      <c r="P75" s="18">
        <f t="shared" si="48"/>
        <v>116</v>
      </c>
      <c r="Q75" s="18">
        <f t="shared" si="48"/>
        <v>246</v>
      </c>
      <c r="R75" s="18">
        <f t="shared" si="48"/>
        <v>4</v>
      </c>
      <c r="S75" s="18">
        <f t="shared" si="48"/>
        <v>57</v>
      </c>
      <c r="T75" s="18">
        <f t="shared" si="48"/>
        <v>12</v>
      </c>
      <c r="U75" s="18">
        <f>U76+U77</f>
        <v>33</v>
      </c>
      <c r="V75" s="19"/>
    </row>
    <row r="76" spans="1:22" ht="12.75">
      <c r="A76" s="29" t="s">
        <v>71</v>
      </c>
      <c r="B76" s="1">
        <f aca="true" t="shared" si="49" ref="B76:K77">SUM(B80+B84+B88+B92)</f>
        <v>97</v>
      </c>
      <c r="C76" s="1">
        <f t="shared" si="49"/>
        <v>230</v>
      </c>
      <c r="D76" s="1">
        <f t="shared" si="49"/>
        <v>91</v>
      </c>
      <c r="E76" s="1">
        <f t="shared" si="49"/>
        <v>216</v>
      </c>
      <c r="F76" s="18">
        <f t="shared" si="49"/>
        <v>23</v>
      </c>
      <c r="G76" s="18">
        <f t="shared" si="49"/>
        <v>57</v>
      </c>
      <c r="H76" s="18">
        <f>SUM(H80+H84+H88+H92)</f>
        <v>4</v>
      </c>
      <c r="I76" s="18">
        <f t="shared" si="49"/>
        <v>13</v>
      </c>
      <c r="J76" s="18">
        <f t="shared" si="49"/>
        <v>16</v>
      </c>
      <c r="K76" s="18">
        <f t="shared" si="49"/>
        <v>36</v>
      </c>
      <c r="L76" s="18">
        <f aca="true" t="shared" si="50" ref="L76:S77">SUM(L80+L84+L88+L92)</f>
        <v>0</v>
      </c>
      <c r="M76" s="18">
        <f t="shared" si="50"/>
        <v>2</v>
      </c>
      <c r="N76" s="18">
        <f t="shared" si="50"/>
        <v>3</v>
      </c>
      <c r="O76" s="18">
        <f t="shared" si="50"/>
        <v>6</v>
      </c>
      <c r="P76" s="1">
        <f t="shared" si="50"/>
        <v>65</v>
      </c>
      <c r="Q76" s="1">
        <f t="shared" si="50"/>
        <v>138</v>
      </c>
      <c r="R76" s="1">
        <f t="shared" si="50"/>
        <v>3</v>
      </c>
      <c r="S76" s="1">
        <f t="shared" si="50"/>
        <v>21</v>
      </c>
      <c r="T76" s="1">
        <f>SUM(T80+T84+T92)</f>
        <v>6</v>
      </c>
      <c r="U76" s="1">
        <f>SUM(U80+U84+U92)</f>
        <v>14</v>
      </c>
      <c r="V76" s="5"/>
    </row>
    <row r="77" spans="1:22" ht="12.75">
      <c r="A77" s="29" t="s">
        <v>72</v>
      </c>
      <c r="B77" s="1">
        <f t="shared" si="49"/>
        <v>79</v>
      </c>
      <c r="C77" s="1">
        <f t="shared" si="49"/>
        <v>206</v>
      </c>
      <c r="D77" s="1">
        <f t="shared" si="49"/>
        <v>73</v>
      </c>
      <c r="E77" s="1">
        <f t="shared" si="49"/>
        <v>187</v>
      </c>
      <c r="F77" s="18">
        <f t="shared" si="49"/>
        <v>21</v>
      </c>
      <c r="G77" s="18">
        <f t="shared" si="49"/>
        <v>43</v>
      </c>
      <c r="H77" s="18">
        <f>SUM(H81+H85+H89+H93)</f>
        <v>8</v>
      </c>
      <c r="I77" s="18">
        <f t="shared" si="49"/>
        <v>8</v>
      </c>
      <c r="J77" s="18">
        <f t="shared" si="49"/>
        <v>10</v>
      </c>
      <c r="K77" s="18">
        <f t="shared" si="49"/>
        <v>29</v>
      </c>
      <c r="L77" s="18">
        <f t="shared" si="50"/>
        <v>0</v>
      </c>
      <c r="M77" s="18">
        <f t="shared" si="50"/>
        <v>2</v>
      </c>
      <c r="N77" s="18">
        <f t="shared" si="50"/>
        <v>3</v>
      </c>
      <c r="O77" s="18">
        <f t="shared" si="50"/>
        <v>4</v>
      </c>
      <c r="P77" s="1">
        <f t="shared" si="50"/>
        <v>51</v>
      </c>
      <c r="Q77" s="1">
        <f t="shared" si="50"/>
        <v>108</v>
      </c>
      <c r="R77" s="1">
        <f t="shared" si="50"/>
        <v>1</v>
      </c>
      <c r="S77" s="1">
        <f t="shared" si="50"/>
        <v>36</v>
      </c>
      <c r="T77" s="1">
        <f>SUM(T81+T85+T93)</f>
        <v>6</v>
      </c>
      <c r="U77" s="1">
        <f>SUM(U81+U85+U93)</f>
        <v>19</v>
      </c>
      <c r="V77" s="5"/>
    </row>
    <row r="78" spans="1:22" ht="12.75">
      <c r="A78" s="18"/>
      <c r="B78" s="1"/>
      <c r="C78" s="1"/>
      <c r="D78" s="1"/>
      <c r="E78" s="1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"/>
      <c r="Q78" s="1"/>
      <c r="R78" s="1"/>
      <c r="S78" s="1"/>
      <c r="T78" s="1"/>
      <c r="U78" s="1"/>
      <c r="V78" s="5"/>
    </row>
    <row r="79" spans="1:22" s="20" customFormat="1" ht="12.75">
      <c r="A79" s="18" t="s">
        <v>21</v>
      </c>
      <c r="B79" s="18">
        <f aca="true" t="shared" si="51" ref="B79:C81">F79+P79+R79+T79</f>
        <v>32</v>
      </c>
      <c r="C79" s="18">
        <f t="shared" si="51"/>
        <v>72</v>
      </c>
      <c r="D79" s="18">
        <f>D80+D81</f>
        <v>32</v>
      </c>
      <c r="E79" s="18">
        <f>E80+E81</f>
        <v>71</v>
      </c>
      <c r="F79" s="18">
        <f aca="true" t="shared" si="52" ref="F79:G81">H79+J79+L79+N79</f>
        <v>4</v>
      </c>
      <c r="G79" s="18">
        <f t="shared" si="52"/>
        <v>8</v>
      </c>
      <c r="H79" s="18">
        <f aca="true" t="shared" si="53" ref="H79:U79">H80+H81</f>
        <v>0</v>
      </c>
      <c r="I79" s="18">
        <f t="shared" si="53"/>
        <v>3</v>
      </c>
      <c r="J79" s="18">
        <f t="shared" si="53"/>
        <v>3</v>
      </c>
      <c r="K79" s="18">
        <f t="shared" si="53"/>
        <v>2</v>
      </c>
      <c r="L79" s="18">
        <f t="shared" si="53"/>
        <v>0</v>
      </c>
      <c r="M79" s="18">
        <f t="shared" si="53"/>
        <v>1</v>
      </c>
      <c r="N79" s="18">
        <f t="shared" si="53"/>
        <v>1</v>
      </c>
      <c r="O79" s="18">
        <f t="shared" si="53"/>
        <v>2</v>
      </c>
      <c r="P79" s="18">
        <f t="shared" si="53"/>
        <v>26</v>
      </c>
      <c r="Q79" s="18">
        <f t="shared" si="53"/>
        <v>59</v>
      </c>
      <c r="R79" s="18">
        <f t="shared" si="53"/>
        <v>2</v>
      </c>
      <c r="S79" s="18">
        <f t="shared" si="53"/>
        <v>4</v>
      </c>
      <c r="T79" s="18">
        <f t="shared" si="53"/>
        <v>0</v>
      </c>
      <c r="U79" s="18">
        <f t="shared" si="53"/>
        <v>1</v>
      </c>
      <c r="V79" s="19"/>
    </row>
    <row r="80" spans="1:22" ht="12.75">
      <c r="A80" s="29" t="s">
        <v>71</v>
      </c>
      <c r="B80" s="1">
        <f t="shared" si="51"/>
        <v>30</v>
      </c>
      <c r="C80" s="1">
        <f t="shared" si="51"/>
        <v>69</v>
      </c>
      <c r="D80" s="1">
        <f>F80+P80+R80</f>
        <v>30</v>
      </c>
      <c r="E80" s="1">
        <f>G80+Q80+S80</f>
        <v>69</v>
      </c>
      <c r="F80" s="18">
        <f t="shared" si="52"/>
        <v>4</v>
      </c>
      <c r="G80" s="18">
        <f t="shared" si="52"/>
        <v>7</v>
      </c>
      <c r="H80" s="21">
        <v>0</v>
      </c>
      <c r="I80" s="21">
        <v>3</v>
      </c>
      <c r="J80" s="21">
        <v>3</v>
      </c>
      <c r="K80" s="21">
        <v>2</v>
      </c>
      <c r="L80" s="21">
        <v>0</v>
      </c>
      <c r="M80" s="21">
        <v>1</v>
      </c>
      <c r="N80" s="21">
        <v>1</v>
      </c>
      <c r="O80" s="21">
        <v>1</v>
      </c>
      <c r="P80" s="10">
        <v>25</v>
      </c>
      <c r="Q80" s="10">
        <v>58</v>
      </c>
      <c r="R80" s="10">
        <v>1</v>
      </c>
      <c r="S80" s="10">
        <v>4</v>
      </c>
      <c r="T80" s="10">
        <v>0</v>
      </c>
      <c r="U80" s="10">
        <v>0</v>
      </c>
      <c r="V80" s="5"/>
    </row>
    <row r="81" spans="1:22" ht="12.75">
      <c r="A81" s="29" t="s">
        <v>72</v>
      </c>
      <c r="B81" s="1">
        <f t="shared" si="51"/>
        <v>2</v>
      </c>
      <c r="C81" s="1">
        <f t="shared" si="51"/>
        <v>3</v>
      </c>
      <c r="D81" s="1">
        <f>F81+P81+R81</f>
        <v>2</v>
      </c>
      <c r="E81" s="1">
        <f>G81+Q81+S81</f>
        <v>2</v>
      </c>
      <c r="F81" s="18">
        <f t="shared" si="52"/>
        <v>0</v>
      </c>
      <c r="G81" s="18">
        <f t="shared" si="52"/>
        <v>1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1</v>
      </c>
      <c r="P81" s="10">
        <v>1</v>
      </c>
      <c r="Q81" s="10">
        <v>1</v>
      </c>
      <c r="R81" s="10">
        <v>1</v>
      </c>
      <c r="S81" s="10">
        <v>0</v>
      </c>
      <c r="T81" s="10">
        <v>0</v>
      </c>
      <c r="U81" s="10">
        <v>1</v>
      </c>
      <c r="V81" s="5"/>
    </row>
    <row r="82" spans="1:22" ht="12.75">
      <c r="A82" s="18"/>
      <c r="B82" s="1"/>
      <c r="C82" s="1"/>
      <c r="D82" s="1"/>
      <c r="E82" s="1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"/>
      <c r="Q82" s="1"/>
      <c r="R82" s="1"/>
      <c r="S82" s="1"/>
      <c r="T82" s="1"/>
      <c r="U82" s="1"/>
      <c r="V82" s="5"/>
    </row>
    <row r="83" spans="1:22" s="20" customFormat="1" ht="12.75">
      <c r="A83" s="18" t="s">
        <v>22</v>
      </c>
      <c r="B83" s="18">
        <f aca="true" t="shared" si="54" ref="B83:C85">F83+P83+R83+T83</f>
        <v>31</v>
      </c>
      <c r="C83" s="18">
        <f t="shared" si="54"/>
        <v>55</v>
      </c>
      <c r="D83" s="18">
        <f>D84+D85</f>
        <v>22</v>
      </c>
      <c r="E83" s="18">
        <f>E84+E85</f>
        <v>32</v>
      </c>
      <c r="F83" s="18">
        <f aca="true" t="shared" si="55" ref="F83:G85">H83+J83+L83+N83</f>
        <v>2</v>
      </c>
      <c r="G83" s="18">
        <f t="shared" si="55"/>
        <v>11</v>
      </c>
      <c r="H83" s="18">
        <f aca="true" t="shared" si="56" ref="H83:U83">H84+H85</f>
        <v>2</v>
      </c>
      <c r="I83" s="18">
        <f t="shared" si="56"/>
        <v>3</v>
      </c>
      <c r="J83" s="18">
        <f t="shared" si="56"/>
        <v>0</v>
      </c>
      <c r="K83" s="18">
        <f t="shared" si="56"/>
        <v>7</v>
      </c>
      <c r="L83" s="18">
        <f t="shared" si="56"/>
        <v>0</v>
      </c>
      <c r="M83" s="18">
        <f t="shared" si="56"/>
        <v>1</v>
      </c>
      <c r="N83" s="18">
        <f t="shared" si="56"/>
        <v>0</v>
      </c>
      <c r="O83" s="18">
        <f t="shared" si="56"/>
        <v>0</v>
      </c>
      <c r="P83" s="18">
        <f t="shared" si="56"/>
        <v>18</v>
      </c>
      <c r="Q83" s="18">
        <f t="shared" si="56"/>
        <v>21</v>
      </c>
      <c r="R83" s="18">
        <f t="shared" si="56"/>
        <v>2</v>
      </c>
      <c r="S83" s="18">
        <f t="shared" si="56"/>
        <v>0</v>
      </c>
      <c r="T83" s="18">
        <f t="shared" si="56"/>
        <v>9</v>
      </c>
      <c r="U83" s="18">
        <f t="shared" si="56"/>
        <v>23</v>
      </c>
      <c r="V83" s="19"/>
    </row>
    <row r="84" spans="1:22" ht="12.75">
      <c r="A84" s="29" t="s">
        <v>71</v>
      </c>
      <c r="B84" s="1">
        <f t="shared" si="54"/>
        <v>16</v>
      </c>
      <c r="C84" s="1">
        <f t="shared" si="54"/>
        <v>23</v>
      </c>
      <c r="D84" s="1">
        <f>F84+P84+R84</f>
        <v>11</v>
      </c>
      <c r="E84" s="1">
        <f>G84+Q84+S84</f>
        <v>11</v>
      </c>
      <c r="F84" s="18">
        <f t="shared" si="55"/>
        <v>0</v>
      </c>
      <c r="G84" s="18">
        <f t="shared" si="55"/>
        <v>4</v>
      </c>
      <c r="H84" s="21">
        <v>0</v>
      </c>
      <c r="I84" s="21">
        <v>1</v>
      </c>
      <c r="J84" s="21">
        <v>0</v>
      </c>
      <c r="K84" s="21">
        <v>3</v>
      </c>
      <c r="L84" s="21">
        <v>0</v>
      </c>
      <c r="M84" s="21">
        <v>0</v>
      </c>
      <c r="N84" s="21">
        <v>0</v>
      </c>
      <c r="O84" s="21">
        <v>0</v>
      </c>
      <c r="P84" s="10">
        <v>9</v>
      </c>
      <c r="Q84" s="10">
        <v>7</v>
      </c>
      <c r="R84" s="10">
        <v>2</v>
      </c>
      <c r="S84" s="10">
        <v>0</v>
      </c>
      <c r="T84" s="10">
        <v>5</v>
      </c>
      <c r="U84" s="10">
        <v>12</v>
      </c>
      <c r="V84" s="5"/>
    </row>
    <row r="85" spans="1:22" ht="12.75">
      <c r="A85" s="29" t="s">
        <v>72</v>
      </c>
      <c r="B85" s="1">
        <f t="shared" si="54"/>
        <v>15</v>
      </c>
      <c r="C85" s="1">
        <f t="shared" si="54"/>
        <v>32</v>
      </c>
      <c r="D85" s="1">
        <f>F85+P85+R85</f>
        <v>11</v>
      </c>
      <c r="E85" s="1">
        <f>G85+Q85+S85</f>
        <v>21</v>
      </c>
      <c r="F85" s="18">
        <f t="shared" si="55"/>
        <v>2</v>
      </c>
      <c r="G85" s="18">
        <f t="shared" si="55"/>
        <v>7</v>
      </c>
      <c r="H85" s="21">
        <v>2</v>
      </c>
      <c r="I85" s="21">
        <v>2</v>
      </c>
      <c r="J85" s="21">
        <v>0</v>
      </c>
      <c r="K85" s="21">
        <v>4</v>
      </c>
      <c r="L85" s="21">
        <v>0</v>
      </c>
      <c r="M85" s="21">
        <v>1</v>
      </c>
      <c r="N85" s="21">
        <v>0</v>
      </c>
      <c r="O85" s="21">
        <v>0</v>
      </c>
      <c r="P85" s="10">
        <v>9</v>
      </c>
      <c r="Q85" s="10">
        <v>14</v>
      </c>
      <c r="R85" s="10">
        <v>0</v>
      </c>
      <c r="S85" s="10">
        <v>0</v>
      </c>
      <c r="T85" s="10">
        <v>4</v>
      </c>
      <c r="U85" s="10">
        <v>11</v>
      </c>
      <c r="V85" s="5"/>
    </row>
    <row r="86" spans="1:22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5"/>
    </row>
    <row r="87" spans="1:22" s="20" customFormat="1" ht="12.75" hidden="1">
      <c r="A87" s="18" t="s">
        <v>23</v>
      </c>
      <c r="B87" s="18">
        <f aca="true" t="shared" si="57" ref="B87:C89">F87+P87+R87+T87</f>
        <v>0</v>
      </c>
      <c r="C87" s="18">
        <f t="shared" si="57"/>
        <v>0</v>
      </c>
      <c r="D87" s="18">
        <f>D88+D89</f>
        <v>0</v>
      </c>
      <c r="E87" s="18">
        <f>E88+E89</f>
        <v>0</v>
      </c>
      <c r="F87" s="18">
        <f aca="true" t="shared" si="58" ref="F87:G89">H87+J87+L87+N87</f>
        <v>0</v>
      </c>
      <c r="G87" s="18">
        <f t="shared" si="58"/>
        <v>0</v>
      </c>
      <c r="H87" s="18">
        <f aca="true" t="shared" si="59" ref="H87:U87">H88+H89</f>
        <v>0</v>
      </c>
      <c r="I87" s="18">
        <f t="shared" si="59"/>
        <v>0</v>
      </c>
      <c r="J87" s="18">
        <f t="shared" si="59"/>
        <v>0</v>
      </c>
      <c r="K87" s="18">
        <f t="shared" si="59"/>
        <v>0</v>
      </c>
      <c r="L87" s="18">
        <f t="shared" si="59"/>
        <v>0</v>
      </c>
      <c r="M87" s="18">
        <f t="shared" si="59"/>
        <v>0</v>
      </c>
      <c r="N87" s="18">
        <f t="shared" si="59"/>
        <v>0</v>
      </c>
      <c r="O87" s="18">
        <f t="shared" si="59"/>
        <v>0</v>
      </c>
      <c r="P87" s="18">
        <f t="shared" si="59"/>
        <v>0</v>
      </c>
      <c r="Q87" s="18">
        <f t="shared" si="59"/>
        <v>0</v>
      </c>
      <c r="R87" s="18">
        <f t="shared" si="59"/>
        <v>0</v>
      </c>
      <c r="S87" s="18">
        <f t="shared" si="59"/>
        <v>0</v>
      </c>
      <c r="T87" s="18">
        <f t="shared" si="59"/>
        <v>0</v>
      </c>
      <c r="U87" s="18">
        <f t="shared" si="59"/>
        <v>0</v>
      </c>
      <c r="V87" s="19"/>
    </row>
    <row r="88" spans="1:22" ht="12.75" hidden="1">
      <c r="A88" s="29" t="s">
        <v>71</v>
      </c>
      <c r="B88" s="1">
        <f t="shared" si="57"/>
        <v>0</v>
      </c>
      <c r="C88" s="1">
        <f t="shared" si="57"/>
        <v>0</v>
      </c>
      <c r="D88" s="1">
        <f>F88+P88+R88</f>
        <v>0</v>
      </c>
      <c r="E88" s="1">
        <f>G88+Q88+S88</f>
        <v>0</v>
      </c>
      <c r="F88" s="18">
        <f t="shared" si="58"/>
        <v>0</v>
      </c>
      <c r="G88" s="18">
        <f t="shared" si="58"/>
        <v>0</v>
      </c>
      <c r="H88" s="21"/>
      <c r="I88" s="21"/>
      <c r="J88" s="21"/>
      <c r="K88" s="21"/>
      <c r="L88" s="21"/>
      <c r="M88" s="21"/>
      <c r="N88" s="21"/>
      <c r="O88" s="21"/>
      <c r="P88" s="10"/>
      <c r="Q88" s="10"/>
      <c r="R88" s="10"/>
      <c r="S88" s="10"/>
      <c r="T88" s="10"/>
      <c r="U88" s="10"/>
      <c r="V88" s="5"/>
    </row>
    <row r="89" spans="1:22" ht="12.75" hidden="1">
      <c r="A89" s="29" t="s">
        <v>72</v>
      </c>
      <c r="B89" s="1">
        <f t="shared" si="57"/>
        <v>0</v>
      </c>
      <c r="C89" s="1">
        <f t="shared" si="57"/>
        <v>0</v>
      </c>
      <c r="D89" s="1">
        <f>F89+P89+R89</f>
        <v>0</v>
      </c>
      <c r="E89" s="1">
        <f>G89+Q89+S89</f>
        <v>0</v>
      </c>
      <c r="F89" s="18">
        <f t="shared" si="58"/>
        <v>0</v>
      </c>
      <c r="G89" s="18">
        <f t="shared" si="58"/>
        <v>0</v>
      </c>
      <c r="H89" s="21"/>
      <c r="I89" s="21"/>
      <c r="J89" s="21"/>
      <c r="K89" s="21"/>
      <c r="L89" s="21"/>
      <c r="M89" s="21"/>
      <c r="N89" s="21"/>
      <c r="O89" s="21"/>
      <c r="P89" s="10"/>
      <c r="Q89" s="10"/>
      <c r="R89" s="10"/>
      <c r="S89" s="10"/>
      <c r="T89" s="10"/>
      <c r="U89" s="10"/>
      <c r="V89" s="5"/>
    </row>
    <row r="90" spans="1:22" ht="12.75" hidden="1">
      <c r="A90" s="29"/>
      <c r="B90" s="1"/>
      <c r="C90" s="1"/>
      <c r="D90" s="1"/>
      <c r="E90" s="1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"/>
      <c r="Q90" s="1"/>
      <c r="R90" s="1"/>
      <c r="S90" s="1"/>
      <c r="T90" s="1"/>
      <c r="U90" s="1"/>
      <c r="V90" s="5"/>
    </row>
    <row r="91" spans="1:22" s="20" customFormat="1" ht="12.75">
      <c r="A91" s="18" t="s">
        <v>76</v>
      </c>
      <c r="B91" s="18">
        <f aca="true" t="shared" si="60" ref="B91:C93">F91+P91+R91+T91</f>
        <v>113</v>
      </c>
      <c r="C91" s="18">
        <f t="shared" si="60"/>
        <v>309</v>
      </c>
      <c r="D91" s="18">
        <f>D92+D93</f>
        <v>110</v>
      </c>
      <c r="E91" s="18">
        <f>E92+E93</f>
        <v>300</v>
      </c>
      <c r="F91" s="18">
        <f aca="true" t="shared" si="61" ref="F91:G93">H91+J91+L91+N91</f>
        <v>38</v>
      </c>
      <c r="G91" s="18">
        <f t="shared" si="61"/>
        <v>81</v>
      </c>
      <c r="H91" s="18">
        <f aca="true" t="shared" si="62" ref="H91:U91">H92+H93</f>
        <v>10</v>
      </c>
      <c r="I91" s="18">
        <f t="shared" si="62"/>
        <v>15</v>
      </c>
      <c r="J91" s="18">
        <f t="shared" si="62"/>
        <v>23</v>
      </c>
      <c r="K91" s="18">
        <f t="shared" si="62"/>
        <v>56</v>
      </c>
      <c r="L91" s="18">
        <f t="shared" si="62"/>
        <v>0</v>
      </c>
      <c r="M91" s="18">
        <f t="shared" si="62"/>
        <v>2</v>
      </c>
      <c r="N91" s="18">
        <f t="shared" si="62"/>
        <v>5</v>
      </c>
      <c r="O91" s="18">
        <f t="shared" si="62"/>
        <v>8</v>
      </c>
      <c r="P91" s="18">
        <f t="shared" si="62"/>
        <v>72</v>
      </c>
      <c r="Q91" s="18">
        <f t="shared" si="62"/>
        <v>166</v>
      </c>
      <c r="R91" s="18">
        <f t="shared" si="62"/>
        <v>0</v>
      </c>
      <c r="S91" s="18">
        <f t="shared" si="62"/>
        <v>53</v>
      </c>
      <c r="T91" s="18">
        <f t="shared" si="62"/>
        <v>3</v>
      </c>
      <c r="U91" s="18">
        <f t="shared" si="62"/>
        <v>9</v>
      </c>
      <c r="V91" s="19"/>
    </row>
    <row r="92" spans="1:22" ht="12.75">
      <c r="A92" s="29" t="s">
        <v>71</v>
      </c>
      <c r="B92" s="1">
        <f t="shared" si="60"/>
        <v>51</v>
      </c>
      <c r="C92" s="1">
        <f t="shared" si="60"/>
        <v>138</v>
      </c>
      <c r="D92" s="1">
        <f>F92+P92+R92</f>
        <v>50</v>
      </c>
      <c r="E92" s="1">
        <f>G92+Q92+S92</f>
        <v>136</v>
      </c>
      <c r="F92" s="18">
        <f t="shared" si="61"/>
        <v>19</v>
      </c>
      <c r="G92" s="18">
        <f t="shared" si="61"/>
        <v>46</v>
      </c>
      <c r="H92" s="21">
        <v>4</v>
      </c>
      <c r="I92" s="21">
        <v>9</v>
      </c>
      <c r="J92" s="21">
        <v>13</v>
      </c>
      <c r="K92" s="21">
        <v>31</v>
      </c>
      <c r="L92" s="21">
        <v>0</v>
      </c>
      <c r="M92" s="21">
        <v>1</v>
      </c>
      <c r="N92" s="21">
        <v>2</v>
      </c>
      <c r="O92" s="21">
        <v>5</v>
      </c>
      <c r="P92" s="10">
        <v>31</v>
      </c>
      <c r="Q92" s="10">
        <v>73</v>
      </c>
      <c r="R92" s="10">
        <v>0</v>
      </c>
      <c r="S92" s="10">
        <v>17</v>
      </c>
      <c r="T92" s="10">
        <v>1</v>
      </c>
      <c r="U92" s="10">
        <v>2</v>
      </c>
      <c r="V92" s="5"/>
    </row>
    <row r="93" spans="1:21" s="5" customFormat="1" ht="12.75">
      <c r="A93" s="30" t="s">
        <v>72</v>
      </c>
      <c r="B93" s="2">
        <f t="shared" si="60"/>
        <v>62</v>
      </c>
      <c r="C93" s="2">
        <f t="shared" si="60"/>
        <v>171</v>
      </c>
      <c r="D93" s="2">
        <f>F93+P93+R93</f>
        <v>60</v>
      </c>
      <c r="E93" s="2">
        <f>G93+Q93+S93</f>
        <v>164</v>
      </c>
      <c r="F93" s="17">
        <f t="shared" si="61"/>
        <v>19</v>
      </c>
      <c r="G93" s="17">
        <f t="shared" si="61"/>
        <v>35</v>
      </c>
      <c r="H93" s="34">
        <v>6</v>
      </c>
      <c r="I93" s="34">
        <v>6</v>
      </c>
      <c r="J93" s="34">
        <v>10</v>
      </c>
      <c r="K93" s="34">
        <v>25</v>
      </c>
      <c r="L93" s="34">
        <v>0</v>
      </c>
      <c r="M93" s="34">
        <v>1</v>
      </c>
      <c r="N93" s="34">
        <v>3</v>
      </c>
      <c r="O93" s="34">
        <v>3</v>
      </c>
      <c r="P93" s="35">
        <v>41</v>
      </c>
      <c r="Q93" s="35">
        <v>93</v>
      </c>
      <c r="R93" s="35">
        <v>0</v>
      </c>
      <c r="S93" s="35">
        <v>36</v>
      </c>
      <c r="T93" s="35">
        <v>2</v>
      </c>
      <c r="U93" s="35">
        <v>7</v>
      </c>
    </row>
    <row r="94" spans="1:21" s="64" customFormat="1" ht="12.75">
      <c r="A94" s="66"/>
      <c r="B94" s="65"/>
      <c r="C94" s="65"/>
      <c r="D94" s="65"/>
      <c r="E94" s="65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5"/>
      <c r="Q94" s="65"/>
      <c r="R94" s="65"/>
      <c r="S94" s="65"/>
      <c r="T94" s="65"/>
      <c r="U94" s="65"/>
    </row>
    <row r="95" spans="1:22" s="20" customFormat="1" ht="12.75">
      <c r="A95" s="57" t="s">
        <v>27</v>
      </c>
      <c r="B95" s="18">
        <f aca="true" t="shared" si="63" ref="B95:K95">B96+B97</f>
        <v>224</v>
      </c>
      <c r="C95" s="18">
        <f t="shared" si="63"/>
        <v>417</v>
      </c>
      <c r="D95" s="18">
        <f t="shared" si="63"/>
        <v>210</v>
      </c>
      <c r="E95" s="18">
        <f t="shared" si="63"/>
        <v>397</v>
      </c>
      <c r="F95" s="18">
        <f t="shared" si="63"/>
        <v>41</v>
      </c>
      <c r="G95" s="18">
        <f t="shared" si="63"/>
        <v>91</v>
      </c>
      <c r="H95" s="18">
        <f t="shared" si="63"/>
        <v>18</v>
      </c>
      <c r="I95" s="18">
        <f t="shared" si="63"/>
        <v>42</v>
      </c>
      <c r="J95" s="18">
        <f t="shared" si="63"/>
        <v>7</v>
      </c>
      <c r="K95" s="18">
        <f t="shared" si="63"/>
        <v>27</v>
      </c>
      <c r="L95" s="18">
        <f aca="true" t="shared" si="64" ref="L95:U95">L96+L97</f>
        <v>2</v>
      </c>
      <c r="M95" s="18">
        <f t="shared" si="64"/>
        <v>5</v>
      </c>
      <c r="N95" s="18">
        <f t="shared" si="64"/>
        <v>14</v>
      </c>
      <c r="O95" s="18">
        <f t="shared" si="64"/>
        <v>17</v>
      </c>
      <c r="P95" s="18">
        <f t="shared" si="64"/>
        <v>160</v>
      </c>
      <c r="Q95" s="18">
        <f t="shared" si="64"/>
        <v>295</v>
      </c>
      <c r="R95" s="18">
        <f t="shared" si="64"/>
        <v>9</v>
      </c>
      <c r="S95" s="18">
        <f t="shared" si="64"/>
        <v>11</v>
      </c>
      <c r="T95" s="18">
        <f t="shared" si="64"/>
        <v>14</v>
      </c>
      <c r="U95" s="18">
        <f t="shared" si="64"/>
        <v>20</v>
      </c>
      <c r="V95" s="19"/>
    </row>
    <row r="96" spans="1:22" ht="12.75">
      <c r="A96" s="29" t="s">
        <v>71</v>
      </c>
      <c r="B96" s="1">
        <f aca="true" t="shared" si="65" ref="B96:G96">SUM(B100+B104)</f>
        <v>152</v>
      </c>
      <c r="C96" s="1">
        <f t="shared" si="65"/>
        <v>303</v>
      </c>
      <c r="D96" s="1">
        <f t="shared" si="65"/>
        <v>141</v>
      </c>
      <c r="E96" s="1">
        <f t="shared" si="65"/>
        <v>287</v>
      </c>
      <c r="F96" s="18">
        <f t="shared" si="65"/>
        <v>26</v>
      </c>
      <c r="G96" s="18">
        <f t="shared" si="65"/>
        <v>69</v>
      </c>
      <c r="H96" s="18">
        <f>SUM(H100+H104)</f>
        <v>12</v>
      </c>
      <c r="I96" s="18">
        <f aca="true" t="shared" si="66" ref="I96:U97">SUM(I100+I104)</f>
        <v>28</v>
      </c>
      <c r="J96" s="18">
        <f t="shared" si="66"/>
        <v>6</v>
      </c>
      <c r="K96" s="18">
        <f t="shared" si="66"/>
        <v>24</v>
      </c>
      <c r="L96" s="18">
        <f t="shared" si="66"/>
        <v>2</v>
      </c>
      <c r="M96" s="18">
        <f t="shared" si="66"/>
        <v>5</v>
      </c>
      <c r="N96" s="18">
        <f t="shared" si="66"/>
        <v>6</v>
      </c>
      <c r="O96" s="18">
        <f t="shared" si="66"/>
        <v>12</v>
      </c>
      <c r="P96" s="1">
        <f t="shared" si="66"/>
        <v>107</v>
      </c>
      <c r="Q96" s="1">
        <f t="shared" si="66"/>
        <v>209</v>
      </c>
      <c r="R96" s="1">
        <f t="shared" si="66"/>
        <v>8</v>
      </c>
      <c r="S96" s="1">
        <f t="shared" si="66"/>
        <v>9</v>
      </c>
      <c r="T96" s="1">
        <f t="shared" si="66"/>
        <v>11</v>
      </c>
      <c r="U96" s="1">
        <f t="shared" si="66"/>
        <v>16</v>
      </c>
      <c r="V96" s="5"/>
    </row>
    <row r="97" spans="1:22" ht="12.75">
      <c r="A97" s="29" t="s">
        <v>72</v>
      </c>
      <c r="B97" s="1">
        <f aca="true" t="shared" si="67" ref="B97:G97">SUM(B101+B105)</f>
        <v>72</v>
      </c>
      <c r="C97" s="1">
        <f t="shared" si="67"/>
        <v>114</v>
      </c>
      <c r="D97" s="1">
        <f t="shared" si="67"/>
        <v>69</v>
      </c>
      <c r="E97" s="1">
        <f t="shared" si="67"/>
        <v>110</v>
      </c>
      <c r="F97" s="18">
        <f t="shared" si="67"/>
        <v>15</v>
      </c>
      <c r="G97" s="18">
        <f t="shared" si="67"/>
        <v>22</v>
      </c>
      <c r="H97" s="18">
        <f>SUM(H101+H105)</f>
        <v>6</v>
      </c>
      <c r="I97" s="18">
        <f t="shared" si="66"/>
        <v>14</v>
      </c>
      <c r="J97" s="18">
        <f t="shared" si="66"/>
        <v>1</v>
      </c>
      <c r="K97" s="18">
        <f t="shared" si="66"/>
        <v>3</v>
      </c>
      <c r="L97" s="18">
        <f t="shared" si="66"/>
        <v>0</v>
      </c>
      <c r="M97" s="18">
        <f t="shared" si="66"/>
        <v>0</v>
      </c>
      <c r="N97" s="18">
        <f t="shared" si="66"/>
        <v>8</v>
      </c>
      <c r="O97" s="18">
        <f t="shared" si="66"/>
        <v>5</v>
      </c>
      <c r="P97" s="1">
        <f t="shared" si="66"/>
        <v>53</v>
      </c>
      <c r="Q97" s="1">
        <f t="shared" si="66"/>
        <v>86</v>
      </c>
      <c r="R97" s="1">
        <f t="shared" si="66"/>
        <v>1</v>
      </c>
      <c r="S97" s="1">
        <f t="shared" si="66"/>
        <v>2</v>
      </c>
      <c r="T97" s="1">
        <f t="shared" si="66"/>
        <v>3</v>
      </c>
      <c r="U97" s="1">
        <f t="shared" si="66"/>
        <v>4</v>
      </c>
      <c r="V97" s="5"/>
    </row>
    <row r="98" spans="1:22" ht="12.75">
      <c r="A98" s="18"/>
      <c r="B98" s="1"/>
      <c r="C98" s="1"/>
      <c r="D98" s="1"/>
      <c r="E98" s="1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"/>
      <c r="Q98" s="1"/>
      <c r="R98" s="1"/>
      <c r="S98" s="1"/>
      <c r="T98" s="1"/>
      <c r="U98" s="1"/>
      <c r="V98" s="5"/>
    </row>
    <row r="99" spans="1:22" s="20" customFormat="1" ht="12.75">
      <c r="A99" s="18" t="s">
        <v>21</v>
      </c>
      <c r="B99" s="18">
        <f aca="true" t="shared" si="68" ref="B99:C101">F99+P99+R99+T99</f>
        <v>84</v>
      </c>
      <c r="C99" s="18">
        <f t="shared" si="68"/>
        <v>196</v>
      </c>
      <c r="D99" s="18">
        <f>D100+D101</f>
        <v>83</v>
      </c>
      <c r="E99" s="18">
        <f>E100+E101</f>
        <v>196</v>
      </c>
      <c r="F99" s="18">
        <f aca="true" t="shared" si="69" ref="F99:G101">H99+J99+L99+N99</f>
        <v>13</v>
      </c>
      <c r="G99" s="18">
        <f t="shared" si="69"/>
        <v>40</v>
      </c>
      <c r="H99" s="17">
        <f aca="true" t="shared" si="70" ref="H99:U99">H100+H101</f>
        <v>8</v>
      </c>
      <c r="I99" s="17">
        <f t="shared" si="70"/>
        <v>20</v>
      </c>
      <c r="J99" s="17">
        <f t="shared" si="70"/>
        <v>3</v>
      </c>
      <c r="K99" s="17">
        <f t="shared" si="70"/>
        <v>14</v>
      </c>
      <c r="L99" s="17">
        <f t="shared" si="70"/>
        <v>0</v>
      </c>
      <c r="M99" s="17">
        <f t="shared" si="70"/>
        <v>3</v>
      </c>
      <c r="N99" s="17">
        <f t="shared" si="70"/>
        <v>2</v>
      </c>
      <c r="O99" s="17">
        <f t="shared" si="70"/>
        <v>3</v>
      </c>
      <c r="P99" s="17">
        <f t="shared" si="70"/>
        <v>67</v>
      </c>
      <c r="Q99" s="17">
        <f t="shared" si="70"/>
        <v>147</v>
      </c>
      <c r="R99" s="17">
        <f t="shared" si="70"/>
        <v>3</v>
      </c>
      <c r="S99" s="17">
        <f t="shared" si="70"/>
        <v>9</v>
      </c>
      <c r="T99" s="17">
        <f t="shared" si="70"/>
        <v>1</v>
      </c>
      <c r="U99" s="17">
        <f t="shared" si="70"/>
        <v>0</v>
      </c>
      <c r="V99" s="19"/>
    </row>
    <row r="100" spans="1:22" ht="12.75">
      <c r="A100" s="29" t="s">
        <v>71</v>
      </c>
      <c r="B100" s="1">
        <f t="shared" si="68"/>
        <v>58</v>
      </c>
      <c r="C100" s="1">
        <f t="shared" si="68"/>
        <v>155</v>
      </c>
      <c r="D100" s="1">
        <f>F100+P100+R100</f>
        <v>57</v>
      </c>
      <c r="E100" s="1">
        <f>G100+Q100+S100</f>
        <v>155</v>
      </c>
      <c r="F100" s="18">
        <f t="shared" si="69"/>
        <v>8</v>
      </c>
      <c r="G100" s="18">
        <f t="shared" si="69"/>
        <v>32</v>
      </c>
      <c r="H100" s="21">
        <v>5</v>
      </c>
      <c r="I100" s="21">
        <v>14</v>
      </c>
      <c r="J100" s="21">
        <v>2</v>
      </c>
      <c r="K100" s="21">
        <v>13</v>
      </c>
      <c r="L100" s="21">
        <v>0</v>
      </c>
      <c r="M100" s="21">
        <v>3</v>
      </c>
      <c r="N100" s="21">
        <v>1</v>
      </c>
      <c r="O100" s="21">
        <v>2</v>
      </c>
      <c r="P100" s="10">
        <v>46</v>
      </c>
      <c r="Q100" s="10">
        <v>115</v>
      </c>
      <c r="R100" s="10">
        <v>3</v>
      </c>
      <c r="S100" s="10">
        <v>8</v>
      </c>
      <c r="T100" s="10">
        <v>1</v>
      </c>
      <c r="U100" s="10">
        <v>0</v>
      </c>
      <c r="V100" s="5"/>
    </row>
    <row r="101" spans="1:22" ht="12.75">
      <c r="A101" s="29" t="s">
        <v>72</v>
      </c>
      <c r="B101" s="1">
        <f t="shared" si="68"/>
        <v>26</v>
      </c>
      <c r="C101" s="1">
        <f t="shared" si="68"/>
        <v>41</v>
      </c>
      <c r="D101" s="1">
        <f>F101+P101+R101</f>
        <v>26</v>
      </c>
      <c r="E101" s="1">
        <f>G101+Q101+S101</f>
        <v>41</v>
      </c>
      <c r="F101" s="18">
        <f t="shared" si="69"/>
        <v>5</v>
      </c>
      <c r="G101" s="18">
        <f t="shared" si="69"/>
        <v>8</v>
      </c>
      <c r="H101" s="21">
        <v>3</v>
      </c>
      <c r="I101" s="21">
        <v>6</v>
      </c>
      <c r="J101" s="21">
        <v>1</v>
      </c>
      <c r="K101" s="21">
        <v>1</v>
      </c>
      <c r="L101" s="21">
        <v>0</v>
      </c>
      <c r="M101" s="21">
        <v>0</v>
      </c>
      <c r="N101" s="21">
        <v>1</v>
      </c>
      <c r="O101" s="21">
        <v>1</v>
      </c>
      <c r="P101" s="10">
        <v>21</v>
      </c>
      <c r="Q101" s="10">
        <v>32</v>
      </c>
      <c r="R101" s="10">
        <v>0</v>
      </c>
      <c r="S101" s="10">
        <v>1</v>
      </c>
      <c r="T101" s="10">
        <v>0</v>
      </c>
      <c r="U101" s="10">
        <v>0</v>
      </c>
      <c r="V101" s="5"/>
    </row>
    <row r="102" spans="1:22" ht="12.75">
      <c r="A102" s="18"/>
      <c r="B102" s="1"/>
      <c r="C102" s="1"/>
      <c r="D102" s="1"/>
      <c r="E102" s="1"/>
      <c r="F102" s="17"/>
      <c r="G102" s="18"/>
      <c r="H102" s="18"/>
      <c r="I102" s="18"/>
      <c r="J102" s="18"/>
      <c r="K102" s="18"/>
      <c r="L102" s="18"/>
      <c r="M102" s="18"/>
      <c r="N102" s="18"/>
      <c r="O102" s="17"/>
      <c r="P102" s="1"/>
      <c r="Q102" s="1"/>
      <c r="R102" s="1"/>
      <c r="S102" s="1"/>
      <c r="T102" s="1"/>
      <c r="U102" s="1"/>
      <c r="V102" s="5"/>
    </row>
    <row r="103" spans="1:22" s="20" customFormat="1" ht="12.75">
      <c r="A103" s="18" t="s">
        <v>22</v>
      </c>
      <c r="B103" s="18">
        <f aca="true" t="shared" si="71" ref="B103:C105">F103+P103+R103+T103</f>
        <v>140</v>
      </c>
      <c r="C103" s="18">
        <f t="shared" si="71"/>
        <v>221</v>
      </c>
      <c r="D103" s="18">
        <f>D104+D105</f>
        <v>127</v>
      </c>
      <c r="E103" s="18">
        <f>E104+E105</f>
        <v>201</v>
      </c>
      <c r="F103" s="18">
        <f aca="true" t="shared" si="72" ref="F103:G105">H103+J103+L103+N103</f>
        <v>28</v>
      </c>
      <c r="G103" s="18">
        <f t="shared" si="72"/>
        <v>51</v>
      </c>
      <c r="H103" s="18">
        <f aca="true" t="shared" si="73" ref="H103:U103">H104+H105</f>
        <v>10</v>
      </c>
      <c r="I103" s="18">
        <f t="shared" si="73"/>
        <v>22</v>
      </c>
      <c r="J103" s="18">
        <f t="shared" si="73"/>
        <v>4</v>
      </c>
      <c r="K103" s="18">
        <f t="shared" si="73"/>
        <v>13</v>
      </c>
      <c r="L103" s="18">
        <f t="shared" si="73"/>
        <v>2</v>
      </c>
      <c r="M103" s="18">
        <f t="shared" si="73"/>
        <v>2</v>
      </c>
      <c r="N103" s="18">
        <f t="shared" si="73"/>
        <v>12</v>
      </c>
      <c r="O103" s="18">
        <f t="shared" si="73"/>
        <v>14</v>
      </c>
      <c r="P103" s="18">
        <f t="shared" si="73"/>
        <v>93</v>
      </c>
      <c r="Q103" s="18">
        <f t="shared" si="73"/>
        <v>148</v>
      </c>
      <c r="R103" s="18">
        <f t="shared" si="73"/>
        <v>6</v>
      </c>
      <c r="S103" s="18">
        <f t="shared" si="73"/>
        <v>2</v>
      </c>
      <c r="T103" s="18">
        <f t="shared" si="73"/>
        <v>13</v>
      </c>
      <c r="U103" s="18">
        <f t="shared" si="73"/>
        <v>20</v>
      </c>
      <c r="V103" s="19"/>
    </row>
    <row r="104" spans="1:22" ht="12.75">
      <c r="A104" s="29" t="s">
        <v>71</v>
      </c>
      <c r="B104" s="1">
        <f t="shared" si="71"/>
        <v>94</v>
      </c>
      <c r="C104" s="1">
        <f t="shared" si="71"/>
        <v>148</v>
      </c>
      <c r="D104" s="1">
        <f>F104+P104+R104</f>
        <v>84</v>
      </c>
      <c r="E104" s="1">
        <f>G104+Q104+S104</f>
        <v>132</v>
      </c>
      <c r="F104" s="18">
        <f t="shared" si="72"/>
        <v>18</v>
      </c>
      <c r="G104" s="18">
        <f t="shared" si="72"/>
        <v>37</v>
      </c>
      <c r="H104" s="21">
        <v>7</v>
      </c>
      <c r="I104" s="21">
        <v>14</v>
      </c>
      <c r="J104" s="21">
        <v>4</v>
      </c>
      <c r="K104" s="21">
        <v>11</v>
      </c>
      <c r="L104" s="21">
        <v>2</v>
      </c>
      <c r="M104" s="21">
        <v>2</v>
      </c>
      <c r="N104" s="21">
        <v>5</v>
      </c>
      <c r="O104" s="21">
        <v>10</v>
      </c>
      <c r="P104" s="10">
        <v>61</v>
      </c>
      <c r="Q104" s="10">
        <v>94</v>
      </c>
      <c r="R104" s="10">
        <v>5</v>
      </c>
      <c r="S104" s="10">
        <v>1</v>
      </c>
      <c r="T104" s="10">
        <v>10</v>
      </c>
      <c r="U104" s="10">
        <v>16</v>
      </c>
      <c r="V104" s="5"/>
    </row>
    <row r="105" spans="1:22" ht="12.75">
      <c r="A105" s="29" t="s">
        <v>72</v>
      </c>
      <c r="B105" s="1">
        <f t="shared" si="71"/>
        <v>46</v>
      </c>
      <c r="C105" s="1">
        <f t="shared" si="71"/>
        <v>73</v>
      </c>
      <c r="D105" s="1">
        <f>F105+P105+R105</f>
        <v>43</v>
      </c>
      <c r="E105" s="1">
        <f>G105+Q105+S105</f>
        <v>69</v>
      </c>
      <c r="F105" s="18">
        <f t="shared" si="72"/>
        <v>10</v>
      </c>
      <c r="G105" s="18">
        <f t="shared" si="72"/>
        <v>14</v>
      </c>
      <c r="H105" s="21">
        <v>3</v>
      </c>
      <c r="I105" s="21">
        <v>8</v>
      </c>
      <c r="J105" s="21">
        <v>0</v>
      </c>
      <c r="K105" s="21">
        <v>2</v>
      </c>
      <c r="L105" s="21">
        <v>0</v>
      </c>
      <c r="M105" s="21">
        <v>0</v>
      </c>
      <c r="N105" s="21">
        <v>7</v>
      </c>
      <c r="O105" s="21">
        <v>4</v>
      </c>
      <c r="P105" s="10">
        <v>32</v>
      </c>
      <c r="Q105" s="10">
        <v>54</v>
      </c>
      <c r="R105" s="10">
        <v>1</v>
      </c>
      <c r="S105" s="10">
        <v>1</v>
      </c>
      <c r="T105" s="10">
        <v>3</v>
      </c>
      <c r="U105" s="10">
        <v>4</v>
      </c>
      <c r="V105" s="5"/>
    </row>
    <row r="106" spans="1:22" ht="12.75">
      <c r="A106" s="17"/>
      <c r="B106" s="2"/>
      <c r="C106" s="2"/>
      <c r="D106" s="2"/>
      <c r="E106" s="2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2"/>
      <c r="Q106" s="2"/>
      <c r="R106" s="2"/>
      <c r="S106" s="2"/>
      <c r="T106" s="2"/>
      <c r="U106" s="2"/>
      <c r="V106" s="5"/>
    </row>
    <row r="107" spans="1:22" s="20" customFormat="1" ht="12.75">
      <c r="A107" s="57" t="s">
        <v>28</v>
      </c>
      <c r="B107" s="18">
        <f aca="true" t="shared" si="74" ref="B107:K107">B108+B109</f>
        <v>1940</v>
      </c>
      <c r="C107" s="18">
        <f t="shared" si="74"/>
        <v>4967</v>
      </c>
      <c r="D107" s="18">
        <f t="shared" si="74"/>
        <v>1442</v>
      </c>
      <c r="E107" s="18">
        <f t="shared" si="74"/>
        <v>3967</v>
      </c>
      <c r="F107" s="18">
        <f t="shared" si="74"/>
        <v>413</v>
      </c>
      <c r="G107" s="18">
        <f t="shared" si="74"/>
        <v>1045</v>
      </c>
      <c r="H107" s="18">
        <f t="shared" si="74"/>
        <v>120</v>
      </c>
      <c r="I107" s="18">
        <f t="shared" si="74"/>
        <v>261</v>
      </c>
      <c r="J107" s="18">
        <f t="shared" si="74"/>
        <v>205</v>
      </c>
      <c r="K107" s="18">
        <f t="shared" si="74"/>
        <v>615</v>
      </c>
      <c r="L107" s="18">
        <f aca="true" t="shared" si="75" ref="L107:U107">L108+L109</f>
        <v>14</v>
      </c>
      <c r="M107" s="18">
        <f t="shared" si="75"/>
        <v>21</v>
      </c>
      <c r="N107" s="18">
        <f t="shared" si="75"/>
        <v>74</v>
      </c>
      <c r="O107" s="18">
        <f t="shared" si="75"/>
        <v>148</v>
      </c>
      <c r="P107" s="18">
        <f t="shared" si="75"/>
        <v>915</v>
      </c>
      <c r="Q107" s="18">
        <f t="shared" si="75"/>
        <v>2657</v>
      </c>
      <c r="R107" s="18">
        <f t="shared" si="75"/>
        <v>114</v>
      </c>
      <c r="S107" s="18">
        <f t="shared" si="75"/>
        <v>265</v>
      </c>
      <c r="T107" s="18">
        <f t="shared" si="75"/>
        <v>498</v>
      </c>
      <c r="U107" s="18">
        <f t="shared" si="75"/>
        <v>1000</v>
      </c>
      <c r="V107" s="19"/>
    </row>
    <row r="108" spans="1:22" ht="12.75">
      <c r="A108" s="29" t="s">
        <v>71</v>
      </c>
      <c r="B108" s="1">
        <f aca="true" t="shared" si="76" ref="B108:U108">SUM(B112+B116+B120)</f>
        <v>508</v>
      </c>
      <c r="C108" s="1">
        <f t="shared" si="76"/>
        <v>1198</v>
      </c>
      <c r="D108" s="1">
        <f t="shared" si="76"/>
        <v>421</v>
      </c>
      <c r="E108" s="1">
        <f t="shared" si="76"/>
        <v>1025</v>
      </c>
      <c r="F108" s="18">
        <f t="shared" si="76"/>
        <v>132</v>
      </c>
      <c r="G108" s="18">
        <f t="shared" si="76"/>
        <v>334</v>
      </c>
      <c r="H108" s="18">
        <f t="shared" si="76"/>
        <v>45</v>
      </c>
      <c r="I108" s="18">
        <f t="shared" si="76"/>
        <v>106</v>
      </c>
      <c r="J108" s="18">
        <f t="shared" si="76"/>
        <v>69</v>
      </c>
      <c r="K108" s="18">
        <f t="shared" si="76"/>
        <v>192</v>
      </c>
      <c r="L108" s="18">
        <f t="shared" si="76"/>
        <v>2</v>
      </c>
      <c r="M108" s="18">
        <f t="shared" si="76"/>
        <v>3</v>
      </c>
      <c r="N108" s="18">
        <f t="shared" si="76"/>
        <v>16</v>
      </c>
      <c r="O108" s="18">
        <f t="shared" si="76"/>
        <v>33</v>
      </c>
      <c r="P108" s="1">
        <f t="shared" si="76"/>
        <v>259</v>
      </c>
      <c r="Q108" s="1">
        <f t="shared" si="76"/>
        <v>640</v>
      </c>
      <c r="R108" s="1">
        <f t="shared" si="76"/>
        <v>30</v>
      </c>
      <c r="S108" s="1">
        <f t="shared" si="76"/>
        <v>51</v>
      </c>
      <c r="T108" s="1">
        <f t="shared" si="76"/>
        <v>87</v>
      </c>
      <c r="U108" s="1">
        <f t="shared" si="76"/>
        <v>173</v>
      </c>
      <c r="V108" s="5"/>
    </row>
    <row r="109" spans="1:22" ht="12.75">
      <c r="A109" s="29" t="s">
        <v>72</v>
      </c>
      <c r="B109" s="1">
        <f>SUM(B113+B117+B121)</f>
        <v>1432</v>
      </c>
      <c r="C109" s="1">
        <f>SUM(C113+C117+C121)</f>
        <v>3769</v>
      </c>
      <c r="D109" s="1">
        <f>SUM(D113+D117+D121)</f>
        <v>1021</v>
      </c>
      <c r="E109" s="1">
        <f>SUM(E113+E117+E121)</f>
        <v>2942</v>
      </c>
      <c r="F109" s="18">
        <f>SUM(F113+F117+F121)</f>
        <v>281</v>
      </c>
      <c r="G109" s="18">
        <f>SUM(G113+G117+G121)</f>
        <v>711</v>
      </c>
      <c r="H109" s="18">
        <f>SUM(H113+H117+H121)</f>
        <v>75</v>
      </c>
      <c r="I109" s="18">
        <f>SUM(I113+I117+I121)</f>
        <v>155</v>
      </c>
      <c r="J109" s="18">
        <f>SUM(J113+J117+J121)</f>
        <v>136</v>
      </c>
      <c r="K109" s="18">
        <f>SUM(K113+K117+K121)</f>
        <v>423</v>
      </c>
      <c r="L109" s="18">
        <f>SUM(L113+L117+L121)</f>
        <v>12</v>
      </c>
      <c r="M109" s="18">
        <f>SUM(M113+M117+M121)</f>
        <v>18</v>
      </c>
      <c r="N109" s="18">
        <f>SUM(N113+N117+N121)</f>
        <v>58</v>
      </c>
      <c r="O109" s="18">
        <f>SUM(O113+O117+O121)</f>
        <v>115</v>
      </c>
      <c r="P109" s="1">
        <f>SUM(P113+P117+P121)</f>
        <v>656</v>
      </c>
      <c r="Q109" s="1">
        <f>SUM(Q113+Q117+Q121)</f>
        <v>2017</v>
      </c>
      <c r="R109" s="1">
        <f>SUM(R113+R117+R121)</f>
        <v>84</v>
      </c>
      <c r="S109" s="1">
        <f>SUM(S113+S117+S121)</f>
        <v>214</v>
      </c>
      <c r="T109" s="1">
        <f>SUM(T113+T117+T121)</f>
        <v>411</v>
      </c>
      <c r="U109" s="1">
        <f>SUM(U113+U117+U121)</f>
        <v>827</v>
      </c>
      <c r="V109" s="5"/>
    </row>
    <row r="110" spans="1:21" s="64" customFormat="1" ht="12.75">
      <c r="A110" s="63"/>
      <c r="B110" s="65"/>
      <c r="C110" s="65"/>
      <c r="D110" s="65"/>
      <c r="E110" s="65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5"/>
      <c r="Q110" s="65"/>
      <c r="R110" s="65"/>
      <c r="S110" s="65"/>
      <c r="T110" s="65"/>
      <c r="U110" s="65"/>
    </row>
    <row r="111" spans="1:22" s="20" customFormat="1" ht="12.75">
      <c r="A111" s="18" t="s">
        <v>21</v>
      </c>
      <c r="B111" s="18">
        <f aca="true" t="shared" si="77" ref="B111:C113">F111+P111+R111+T111</f>
        <v>1159</v>
      </c>
      <c r="C111" s="18">
        <f t="shared" si="77"/>
        <v>3473</v>
      </c>
      <c r="D111" s="18">
        <f>D112+D113</f>
        <v>1046</v>
      </c>
      <c r="E111" s="18">
        <f>E112+E113</f>
        <v>3197</v>
      </c>
      <c r="F111" s="18">
        <f aca="true" t="shared" si="78" ref="F111:G113">H111+J111+L111+N111</f>
        <v>309</v>
      </c>
      <c r="G111" s="18">
        <f t="shared" si="78"/>
        <v>879</v>
      </c>
      <c r="H111" s="18">
        <f aca="true" t="shared" si="79" ref="H111:U111">H112+H113</f>
        <v>92</v>
      </c>
      <c r="I111" s="18">
        <f t="shared" si="79"/>
        <v>223</v>
      </c>
      <c r="J111" s="18">
        <f t="shared" si="79"/>
        <v>153</v>
      </c>
      <c r="K111" s="18">
        <f t="shared" si="79"/>
        <v>510</v>
      </c>
      <c r="L111" s="18">
        <f t="shared" si="79"/>
        <v>10</v>
      </c>
      <c r="M111" s="18">
        <f t="shared" si="79"/>
        <v>18</v>
      </c>
      <c r="N111" s="18">
        <f t="shared" si="79"/>
        <v>54</v>
      </c>
      <c r="O111" s="18">
        <f t="shared" si="79"/>
        <v>128</v>
      </c>
      <c r="P111" s="18">
        <f t="shared" si="79"/>
        <v>653</v>
      </c>
      <c r="Q111" s="18">
        <f t="shared" si="79"/>
        <v>2091</v>
      </c>
      <c r="R111" s="18">
        <f t="shared" si="79"/>
        <v>84</v>
      </c>
      <c r="S111" s="18">
        <f t="shared" si="79"/>
        <v>227</v>
      </c>
      <c r="T111" s="18">
        <f t="shared" si="79"/>
        <v>113</v>
      </c>
      <c r="U111" s="18">
        <f t="shared" si="79"/>
        <v>276</v>
      </c>
      <c r="V111" s="19"/>
    </row>
    <row r="112" spans="1:22" ht="12.75">
      <c r="A112" s="29" t="s">
        <v>71</v>
      </c>
      <c r="B112" s="1">
        <f>F112+P112+R112+T112</f>
        <v>329</v>
      </c>
      <c r="C112" s="1">
        <f>G112+Q112+S112+U112</f>
        <v>918</v>
      </c>
      <c r="D112" s="1">
        <f>F112+P112+R112</f>
        <v>307</v>
      </c>
      <c r="E112" s="1">
        <f>G112+Q112+S112</f>
        <v>861</v>
      </c>
      <c r="F112" s="18">
        <f>H112+J112+L112+N112</f>
        <v>100</v>
      </c>
      <c r="G112" s="18">
        <f>I112+K112+M112+O112</f>
        <v>284</v>
      </c>
      <c r="H112" s="21">
        <v>33</v>
      </c>
      <c r="I112" s="21">
        <v>91</v>
      </c>
      <c r="J112" s="21">
        <v>55</v>
      </c>
      <c r="K112" s="21">
        <v>163</v>
      </c>
      <c r="L112" s="21">
        <v>2</v>
      </c>
      <c r="M112" s="21">
        <v>2</v>
      </c>
      <c r="N112" s="21">
        <v>10</v>
      </c>
      <c r="O112" s="21">
        <v>28</v>
      </c>
      <c r="P112" s="10">
        <v>186</v>
      </c>
      <c r="Q112" s="10">
        <v>531</v>
      </c>
      <c r="R112" s="10">
        <v>21</v>
      </c>
      <c r="S112" s="10">
        <v>46</v>
      </c>
      <c r="T112" s="10">
        <v>22</v>
      </c>
      <c r="U112" s="10">
        <v>57</v>
      </c>
      <c r="V112" s="5"/>
    </row>
    <row r="113" spans="1:22" ht="12.75">
      <c r="A113" s="29" t="s">
        <v>72</v>
      </c>
      <c r="B113" s="1">
        <f t="shared" si="77"/>
        <v>830</v>
      </c>
      <c r="C113" s="1">
        <f t="shared" si="77"/>
        <v>2555</v>
      </c>
      <c r="D113" s="1">
        <f>F113+P113+R113</f>
        <v>739</v>
      </c>
      <c r="E113" s="1">
        <f>G113+Q113+S113</f>
        <v>2336</v>
      </c>
      <c r="F113" s="18">
        <f t="shared" si="78"/>
        <v>209</v>
      </c>
      <c r="G113" s="18">
        <f t="shared" si="78"/>
        <v>595</v>
      </c>
      <c r="H113" s="21">
        <v>59</v>
      </c>
      <c r="I113" s="21">
        <v>132</v>
      </c>
      <c r="J113" s="21">
        <v>98</v>
      </c>
      <c r="K113" s="21">
        <v>347</v>
      </c>
      <c r="L113" s="21">
        <v>8</v>
      </c>
      <c r="M113" s="21">
        <v>16</v>
      </c>
      <c r="N113" s="21">
        <v>44</v>
      </c>
      <c r="O113" s="21">
        <v>100</v>
      </c>
      <c r="P113" s="10">
        <v>467</v>
      </c>
      <c r="Q113" s="10">
        <v>1560</v>
      </c>
      <c r="R113" s="10">
        <v>63</v>
      </c>
      <c r="S113" s="10">
        <v>181</v>
      </c>
      <c r="T113" s="10">
        <v>91</v>
      </c>
      <c r="U113" s="10">
        <v>219</v>
      </c>
      <c r="V113" s="5"/>
    </row>
    <row r="114" spans="1:22" ht="12.75">
      <c r="A114" s="18"/>
      <c r="B114" s="1"/>
      <c r="C114" s="1"/>
      <c r="D114" s="1"/>
      <c r="E114" s="1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"/>
      <c r="Q114" s="1"/>
      <c r="R114" s="1"/>
      <c r="S114" s="1"/>
      <c r="T114" s="1"/>
      <c r="U114" s="1"/>
      <c r="V114" s="5"/>
    </row>
    <row r="115" spans="1:22" s="20" customFormat="1" ht="12.75">
      <c r="A115" s="18" t="s">
        <v>22</v>
      </c>
      <c r="B115" s="18">
        <f aca="true" t="shared" si="80" ref="B115:C117">F115+P115+R115+T115</f>
        <v>625</v>
      </c>
      <c r="C115" s="18">
        <f t="shared" si="80"/>
        <v>1288</v>
      </c>
      <c r="D115" s="18">
        <f>D116+D117</f>
        <v>282</v>
      </c>
      <c r="E115" s="18">
        <f>E116+E117</f>
        <v>619</v>
      </c>
      <c r="F115" s="18">
        <f aca="true" t="shared" si="81" ref="F115:G117">H115+J115+L115+N115</f>
        <v>83</v>
      </c>
      <c r="G115" s="18">
        <f t="shared" si="81"/>
        <v>136</v>
      </c>
      <c r="H115" s="18">
        <f aca="true" t="shared" si="82" ref="H115:U115">H116+H117</f>
        <v>22</v>
      </c>
      <c r="I115" s="18">
        <f t="shared" si="82"/>
        <v>31</v>
      </c>
      <c r="J115" s="18">
        <f t="shared" si="82"/>
        <v>43</v>
      </c>
      <c r="K115" s="18">
        <f t="shared" si="82"/>
        <v>90</v>
      </c>
      <c r="L115" s="18">
        <f t="shared" si="82"/>
        <v>3</v>
      </c>
      <c r="M115" s="18">
        <f t="shared" si="82"/>
        <v>3</v>
      </c>
      <c r="N115" s="18">
        <f t="shared" si="82"/>
        <v>15</v>
      </c>
      <c r="O115" s="18">
        <f t="shared" si="82"/>
        <v>12</v>
      </c>
      <c r="P115" s="18">
        <f t="shared" si="82"/>
        <v>187</v>
      </c>
      <c r="Q115" s="18">
        <f t="shared" si="82"/>
        <v>468</v>
      </c>
      <c r="R115" s="18">
        <f t="shared" si="82"/>
        <v>12</v>
      </c>
      <c r="S115" s="18">
        <f t="shared" si="82"/>
        <v>15</v>
      </c>
      <c r="T115" s="18">
        <f t="shared" si="82"/>
        <v>343</v>
      </c>
      <c r="U115" s="18">
        <f t="shared" si="82"/>
        <v>669</v>
      </c>
      <c r="V115" s="19"/>
    </row>
    <row r="116" spans="1:22" ht="12.75">
      <c r="A116" s="29" t="s">
        <v>71</v>
      </c>
      <c r="B116" s="1">
        <f t="shared" si="80"/>
        <v>148</v>
      </c>
      <c r="C116" s="1">
        <f t="shared" si="80"/>
        <v>246</v>
      </c>
      <c r="D116" s="1">
        <f>F116+P116+R116</f>
        <v>87</v>
      </c>
      <c r="E116" s="1">
        <f>G116+Q116+S116</f>
        <v>134</v>
      </c>
      <c r="F116" s="18">
        <f t="shared" si="81"/>
        <v>26</v>
      </c>
      <c r="G116" s="18">
        <f t="shared" si="81"/>
        <v>38</v>
      </c>
      <c r="H116" s="21">
        <v>10</v>
      </c>
      <c r="I116" s="21">
        <v>12</v>
      </c>
      <c r="J116" s="21">
        <v>11</v>
      </c>
      <c r="K116" s="21">
        <v>23</v>
      </c>
      <c r="L116" s="21">
        <v>0</v>
      </c>
      <c r="M116" s="21">
        <v>1</v>
      </c>
      <c r="N116" s="21">
        <v>5</v>
      </c>
      <c r="O116" s="21">
        <v>2</v>
      </c>
      <c r="P116" s="10">
        <v>56</v>
      </c>
      <c r="Q116" s="10">
        <v>93</v>
      </c>
      <c r="R116" s="10">
        <v>5</v>
      </c>
      <c r="S116" s="10">
        <v>3</v>
      </c>
      <c r="T116" s="10">
        <v>61</v>
      </c>
      <c r="U116" s="10">
        <v>112</v>
      </c>
      <c r="V116" s="5"/>
    </row>
    <row r="117" spans="1:21" s="5" customFormat="1" ht="12.75">
      <c r="A117" s="30" t="s">
        <v>72</v>
      </c>
      <c r="B117" s="2">
        <f t="shared" si="80"/>
        <v>477</v>
      </c>
      <c r="C117" s="2">
        <f t="shared" si="80"/>
        <v>1042</v>
      </c>
      <c r="D117" s="2">
        <f>F117+P117+R117</f>
        <v>195</v>
      </c>
      <c r="E117" s="2">
        <f>G117+Q117+S117</f>
        <v>485</v>
      </c>
      <c r="F117" s="17">
        <f t="shared" si="81"/>
        <v>57</v>
      </c>
      <c r="G117" s="17">
        <f t="shared" si="81"/>
        <v>98</v>
      </c>
      <c r="H117" s="34">
        <v>12</v>
      </c>
      <c r="I117" s="34">
        <v>19</v>
      </c>
      <c r="J117" s="34">
        <v>32</v>
      </c>
      <c r="K117" s="34">
        <v>67</v>
      </c>
      <c r="L117" s="34">
        <v>3</v>
      </c>
      <c r="M117" s="34">
        <v>2</v>
      </c>
      <c r="N117" s="34">
        <v>10</v>
      </c>
      <c r="O117" s="34">
        <v>10</v>
      </c>
      <c r="P117" s="35">
        <v>131</v>
      </c>
      <c r="Q117" s="35">
        <v>375</v>
      </c>
      <c r="R117" s="35">
        <v>7</v>
      </c>
      <c r="S117" s="35">
        <v>12</v>
      </c>
      <c r="T117" s="35">
        <v>282</v>
      </c>
      <c r="U117" s="35">
        <v>557</v>
      </c>
    </row>
    <row r="118" spans="1:22" ht="12.75">
      <c r="A118" s="17"/>
      <c r="B118" s="2"/>
      <c r="C118" s="2"/>
      <c r="D118" s="2"/>
      <c r="E118" s="2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2"/>
      <c r="Q118" s="2"/>
      <c r="R118" s="2"/>
      <c r="S118" s="2"/>
      <c r="T118" s="2"/>
      <c r="U118" s="2"/>
      <c r="V118" s="5"/>
    </row>
    <row r="119" spans="1:22" s="20" customFormat="1" ht="12.75">
      <c r="A119" s="18" t="s">
        <v>23</v>
      </c>
      <c r="B119" s="18">
        <f>SUM(B120:B121)</f>
        <v>156</v>
      </c>
      <c r="C119" s="18">
        <f>SUM(C120:C121)</f>
        <v>206</v>
      </c>
      <c r="D119" s="18">
        <f>SUM(D120:D121)</f>
        <v>114</v>
      </c>
      <c r="E119" s="18">
        <f>SUM(E120:E121)</f>
        <v>151</v>
      </c>
      <c r="F119" s="18">
        <f>SUM(F120:F121)</f>
        <v>21</v>
      </c>
      <c r="G119" s="18">
        <f>SUM(G120:G121)</f>
        <v>30</v>
      </c>
      <c r="H119" s="18">
        <f>SUM(H120:H121)</f>
        <v>6</v>
      </c>
      <c r="I119" s="18">
        <f>SUM(I120:I121)</f>
        <v>7</v>
      </c>
      <c r="J119" s="18">
        <f>SUM(J120:J121)</f>
        <v>9</v>
      </c>
      <c r="K119" s="18">
        <f>SUM(K120:K121)</f>
        <v>15</v>
      </c>
      <c r="L119" s="18">
        <f>SUM(L120:L121)</f>
        <v>1</v>
      </c>
      <c r="M119" s="18">
        <f>SUM(M120:M121)</f>
        <v>0</v>
      </c>
      <c r="N119" s="18">
        <f>SUM(N120:N121)</f>
        <v>5</v>
      </c>
      <c r="O119" s="18">
        <f>SUM(O120:O121)</f>
        <v>8</v>
      </c>
      <c r="P119" s="18">
        <f>SUM(P120:P121)</f>
        <v>75</v>
      </c>
      <c r="Q119" s="18">
        <f>SUM(Q120:Q121)</f>
        <v>98</v>
      </c>
      <c r="R119" s="18">
        <f>SUM(R120:R121)</f>
        <v>18</v>
      </c>
      <c r="S119" s="18">
        <f>SUM(S120:S121)</f>
        <v>23</v>
      </c>
      <c r="T119" s="18">
        <f>SUM(T120:T121)</f>
        <v>42</v>
      </c>
      <c r="U119" s="18">
        <f>SUM(U120:U121)</f>
        <v>55</v>
      </c>
      <c r="V119" s="19"/>
    </row>
    <row r="120" spans="1:22" ht="12.75">
      <c r="A120" s="29" t="s">
        <v>71</v>
      </c>
      <c r="B120" s="1">
        <f>SUM(D120+T120)</f>
        <v>31</v>
      </c>
      <c r="C120" s="1">
        <f>SUM(E120+U120)</f>
        <v>34</v>
      </c>
      <c r="D120" s="1">
        <f>SUM(F120+P120+R120)</f>
        <v>27</v>
      </c>
      <c r="E120" s="1">
        <f>SUM(G120+Q120+S120)</f>
        <v>30</v>
      </c>
      <c r="F120" s="18">
        <f>SUM(H120+J120+L120+N120)</f>
        <v>6</v>
      </c>
      <c r="G120" s="18">
        <f>SUM(I120+K120+M120+O120)</f>
        <v>12</v>
      </c>
      <c r="H120" s="21">
        <v>2</v>
      </c>
      <c r="I120" s="21">
        <v>3</v>
      </c>
      <c r="J120" s="21">
        <v>3</v>
      </c>
      <c r="K120" s="21">
        <v>6</v>
      </c>
      <c r="L120" s="21">
        <v>0</v>
      </c>
      <c r="M120" s="21">
        <v>0</v>
      </c>
      <c r="N120" s="21">
        <v>1</v>
      </c>
      <c r="O120" s="21">
        <v>3</v>
      </c>
      <c r="P120" s="10">
        <v>17</v>
      </c>
      <c r="Q120" s="10">
        <v>16</v>
      </c>
      <c r="R120" s="10">
        <v>4</v>
      </c>
      <c r="S120" s="10">
        <v>2</v>
      </c>
      <c r="T120" s="10">
        <v>4</v>
      </c>
      <c r="U120" s="10">
        <v>4</v>
      </c>
      <c r="V120" s="5"/>
    </row>
    <row r="121" spans="1:21" s="36" customFormat="1" ht="12.75">
      <c r="A121" s="27" t="s">
        <v>72</v>
      </c>
      <c r="B121" s="6">
        <f>SUM(D121+T121)</f>
        <v>125</v>
      </c>
      <c r="C121" s="6">
        <f>SUM(E121+U121)</f>
        <v>172</v>
      </c>
      <c r="D121" s="6">
        <f>SUM(F121+P121+R121)</f>
        <v>87</v>
      </c>
      <c r="E121" s="6">
        <f>SUM(G121+Q121+S121)</f>
        <v>121</v>
      </c>
      <c r="F121" s="22">
        <f>SUM(H121+J121+L121+N121)</f>
        <v>15</v>
      </c>
      <c r="G121" s="22">
        <f>SUM(I121+K121+M121+O121)</f>
        <v>18</v>
      </c>
      <c r="H121" s="55">
        <v>4</v>
      </c>
      <c r="I121" s="55">
        <v>4</v>
      </c>
      <c r="J121" s="55">
        <v>6</v>
      </c>
      <c r="K121" s="55">
        <v>9</v>
      </c>
      <c r="L121" s="55">
        <v>1</v>
      </c>
      <c r="M121" s="55">
        <v>0</v>
      </c>
      <c r="N121" s="55">
        <v>4</v>
      </c>
      <c r="O121" s="55">
        <v>5</v>
      </c>
      <c r="P121" s="32">
        <v>58</v>
      </c>
      <c r="Q121" s="32">
        <v>82</v>
      </c>
      <c r="R121" s="32">
        <v>14</v>
      </c>
      <c r="S121" s="32">
        <v>21</v>
      </c>
      <c r="T121" s="32">
        <v>38</v>
      </c>
      <c r="U121" s="32">
        <v>51</v>
      </c>
    </row>
    <row r="122" spans="1:22" ht="12.75">
      <c r="A122" s="28"/>
      <c r="B122"/>
      <c r="C122"/>
      <c r="D122"/>
      <c r="E122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/>
      <c r="Q122"/>
      <c r="R122"/>
      <c r="S122"/>
      <c r="T122"/>
      <c r="U122"/>
      <c r="V122" s="5"/>
    </row>
    <row r="123" spans="1:22" ht="12.75">
      <c r="A123" s="57" t="s">
        <v>29</v>
      </c>
      <c r="B123" s="1"/>
      <c r="C123" s="1"/>
      <c r="D123" s="1"/>
      <c r="E123" s="1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"/>
      <c r="Q123" s="1"/>
      <c r="R123" s="1"/>
      <c r="S123" s="1"/>
      <c r="T123" s="1"/>
      <c r="U123" s="1"/>
      <c r="V123" s="5"/>
    </row>
    <row r="124" spans="1:22" s="20" customFormat="1" ht="12.75">
      <c r="A124" s="57" t="s">
        <v>30</v>
      </c>
      <c r="B124" s="18">
        <f aca="true" t="shared" si="83" ref="B124:C126">F124+P124+R124+T124</f>
        <v>112</v>
      </c>
      <c r="C124" s="18">
        <f t="shared" si="83"/>
        <v>190</v>
      </c>
      <c r="D124" s="18">
        <f>D125+D126</f>
        <v>100</v>
      </c>
      <c r="E124" s="18">
        <f>E125+E126</f>
        <v>175</v>
      </c>
      <c r="F124" s="18">
        <f aca="true" t="shared" si="84" ref="F124:G126">H124+J124+L124+N124</f>
        <v>28</v>
      </c>
      <c r="G124" s="18">
        <f t="shared" si="84"/>
        <v>51</v>
      </c>
      <c r="H124" s="18">
        <f aca="true" t="shared" si="85" ref="H124:U124">H125+H126</f>
        <v>8</v>
      </c>
      <c r="I124" s="18">
        <f t="shared" si="85"/>
        <v>17</v>
      </c>
      <c r="J124" s="18">
        <f t="shared" si="85"/>
        <v>12</v>
      </c>
      <c r="K124" s="18">
        <f t="shared" si="85"/>
        <v>19</v>
      </c>
      <c r="L124" s="18">
        <f t="shared" si="85"/>
        <v>1</v>
      </c>
      <c r="M124" s="18">
        <f t="shared" si="85"/>
        <v>1</v>
      </c>
      <c r="N124" s="18">
        <f t="shared" si="85"/>
        <v>7</v>
      </c>
      <c r="O124" s="18">
        <f t="shared" si="85"/>
        <v>14</v>
      </c>
      <c r="P124" s="18">
        <f t="shared" si="85"/>
        <v>60</v>
      </c>
      <c r="Q124" s="18">
        <f t="shared" si="85"/>
        <v>120</v>
      </c>
      <c r="R124" s="18">
        <f t="shared" si="85"/>
        <v>12</v>
      </c>
      <c r="S124" s="18">
        <f t="shared" si="85"/>
        <v>4</v>
      </c>
      <c r="T124" s="18">
        <f t="shared" si="85"/>
        <v>12</v>
      </c>
      <c r="U124" s="18">
        <f t="shared" si="85"/>
        <v>15</v>
      </c>
      <c r="V124" s="19"/>
    </row>
    <row r="125" spans="1:22" ht="12.75">
      <c r="A125" s="29" t="s">
        <v>71</v>
      </c>
      <c r="B125" s="1">
        <f t="shared" si="83"/>
        <v>69</v>
      </c>
      <c r="C125" s="1">
        <f t="shared" si="83"/>
        <v>104</v>
      </c>
      <c r="D125" s="1">
        <f>F125+P125+R125</f>
        <v>60</v>
      </c>
      <c r="E125" s="1">
        <f>G125+Q125+S125</f>
        <v>97</v>
      </c>
      <c r="F125" s="18">
        <f t="shared" si="84"/>
        <v>17</v>
      </c>
      <c r="G125" s="18">
        <f t="shared" si="84"/>
        <v>33</v>
      </c>
      <c r="H125" s="21">
        <v>7</v>
      </c>
      <c r="I125" s="21">
        <v>12</v>
      </c>
      <c r="J125" s="21">
        <v>6</v>
      </c>
      <c r="K125" s="21">
        <v>10</v>
      </c>
      <c r="L125" s="21">
        <v>0</v>
      </c>
      <c r="M125" s="21">
        <v>1</v>
      </c>
      <c r="N125" s="21">
        <v>4</v>
      </c>
      <c r="O125" s="21">
        <v>10</v>
      </c>
      <c r="P125" s="10">
        <v>39</v>
      </c>
      <c r="Q125" s="10">
        <v>62</v>
      </c>
      <c r="R125" s="10">
        <v>4</v>
      </c>
      <c r="S125" s="10">
        <v>2</v>
      </c>
      <c r="T125" s="10">
        <v>9</v>
      </c>
      <c r="U125" s="10">
        <v>7</v>
      </c>
      <c r="V125" s="5"/>
    </row>
    <row r="126" spans="1:21" s="36" customFormat="1" ht="12.75">
      <c r="A126" s="27" t="s">
        <v>72</v>
      </c>
      <c r="B126" s="6">
        <f t="shared" si="83"/>
        <v>43</v>
      </c>
      <c r="C126" s="6">
        <f t="shared" si="83"/>
        <v>86</v>
      </c>
      <c r="D126" s="6">
        <f>F126+P126+R126</f>
        <v>40</v>
      </c>
      <c r="E126" s="6">
        <f>G126+Q126+S126</f>
        <v>78</v>
      </c>
      <c r="F126" s="22">
        <f t="shared" si="84"/>
        <v>11</v>
      </c>
      <c r="G126" s="22">
        <f t="shared" si="84"/>
        <v>18</v>
      </c>
      <c r="H126" s="55">
        <v>1</v>
      </c>
      <c r="I126" s="55">
        <v>5</v>
      </c>
      <c r="J126" s="55">
        <v>6</v>
      </c>
      <c r="K126" s="55">
        <v>9</v>
      </c>
      <c r="L126" s="55">
        <v>1</v>
      </c>
      <c r="M126" s="55">
        <v>0</v>
      </c>
      <c r="N126" s="55">
        <v>3</v>
      </c>
      <c r="O126" s="55">
        <v>4</v>
      </c>
      <c r="P126" s="32">
        <v>21</v>
      </c>
      <c r="Q126" s="32">
        <v>58</v>
      </c>
      <c r="R126" s="32">
        <v>8</v>
      </c>
      <c r="S126" s="32">
        <v>2</v>
      </c>
      <c r="T126" s="32">
        <v>3</v>
      </c>
      <c r="U126" s="32">
        <v>8</v>
      </c>
    </row>
    <row r="127" spans="1:21" s="64" customFormat="1" ht="12.75">
      <c r="A127" s="63"/>
      <c r="B127" s="65"/>
      <c r="C127" s="65"/>
      <c r="D127" s="65"/>
      <c r="E127" s="65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5"/>
      <c r="Q127" s="65"/>
      <c r="R127" s="65"/>
      <c r="S127" s="65"/>
      <c r="T127" s="65"/>
      <c r="U127" s="65"/>
    </row>
    <row r="128" spans="1:22" s="20" customFormat="1" ht="12.75">
      <c r="A128" s="57" t="s">
        <v>31</v>
      </c>
      <c r="B128" s="18">
        <f aca="true" t="shared" si="86" ref="B128:K128">B129+B130</f>
        <v>99</v>
      </c>
      <c r="C128" s="18">
        <f t="shared" si="86"/>
        <v>142</v>
      </c>
      <c r="D128" s="18">
        <f t="shared" si="86"/>
        <v>77</v>
      </c>
      <c r="E128" s="18">
        <f t="shared" si="86"/>
        <v>115</v>
      </c>
      <c r="F128" s="18">
        <f t="shared" si="86"/>
        <v>13</v>
      </c>
      <c r="G128" s="18">
        <f t="shared" si="86"/>
        <v>17</v>
      </c>
      <c r="H128" s="18">
        <f t="shared" si="86"/>
        <v>2</v>
      </c>
      <c r="I128" s="18">
        <f t="shared" si="86"/>
        <v>4</v>
      </c>
      <c r="J128" s="18">
        <f t="shared" si="86"/>
        <v>7</v>
      </c>
      <c r="K128" s="18">
        <f t="shared" si="86"/>
        <v>9</v>
      </c>
      <c r="L128" s="18">
        <f aca="true" t="shared" si="87" ref="L128:U128">L129+L130</f>
        <v>0</v>
      </c>
      <c r="M128" s="18">
        <f t="shared" si="87"/>
        <v>2</v>
      </c>
      <c r="N128" s="18">
        <f t="shared" si="87"/>
        <v>4</v>
      </c>
      <c r="O128" s="18">
        <f t="shared" si="87"/>
        <v>2</v>
      </c>
      <c r="P128" s="18">
        <f t="shared" si="87"/>
        <v>61</v>
      </c>
      <c r="Q128" s="18">
        <f t="shared" si="87"/>
        <v>94</v>
      </c>
      <c r="R128" s="18">
        <f t="shared" si="87"/>
        <v>3</v>
      </c>
      <c r="S128" s="18">
        <f t="shared" si="87"/>
        <v>4</v>
      </c>
      <c r="T128" s="18">
        <f t="shared" si="87"/>
        <v>22</v>
      </c>
      <c r="U128" s="18">
        <f t="shared" si="87"/>
        <v>27</v>
      </c>
      <c r="V128" s="19"/>
    </row>
    <row r="129" spans="1:22" ht="12.75">
      <c r="A129" s="29" t="s">
        <v>71</v>
      </c>
      <c r="B129" s="1">
        <f aca="true" t="shared" si="88" ref="B129:K129">SUM(B133)</f>
        <v>61</v>
      </c>
      <c r="C129" s="1">
        <f t="shared" si="88"/>
        <v>70</v>
      </c>
      <c r="D129" s="1">
        <f t="shared" si="88"/>
        <v>50</v>
      </c>
      <c r="E129" s="1">
        <f t="shared" si="88"/>
        <v>63</v>
      </c>
      <c r="F129" s="18">
        <f t="shared" si="88"/>
        <v>5</v>
      </c>
      <c r="G129" s="18">
        <f t="shared" si="88"/>
        <v>6</v>
      </c>
      <c r="H129" s="18">
        <f t="shared" si="88"/>
        <v>1</v>
      </c>
      <c r="I129" s="18">
        <f t="shared" si="88"/>
        <v>1</v>
      </c>
      <c r="J129" s="18">
        <f t="shared" si="88"/>
        <v>2</v>
      </c>
      <c r="K129" s="18">
        <f t="shared" si="88"/>
        <v>4</v>
      </c>
      <c r="L129" s="18">
        <f aca="true" t="shared" si="89" ref="L129:U129">SUM(L133)</f>
        <v>0</v>
      </c>
      <c r="M129" s="18">
        <f t="shared" si="89"/>
        <v>0</v>
      </c>
      <c r="N129" s="18">
        <f t="shared" si="89"/>
        <v>2</v>
      </c>
      <c r="O129" s="18">
        <f t="shared" si="89"/>
        <v>1</v>
      </c>
      <c r="P129" s="1">
        <f t="shared" si="89"/>
        <v>43</v>
      </c>
      <c r="Q129" s="1">
        <f t="shared" si="89"/>
        <v>55</v>
      </c>
      <c r="R129" s="1">
        <f t="shared" si="89"/>
        <v>2</v>
      </c>
      <c r="S129" s="1">
        <f t="shared" si="89"/>
        <v>2</v>
      </c>
      <c r="T129" s="1">
        <f t="shared" si="89"/>
        <v>11</v>
      </c>
      <c r="U129" s="1">
        <f t="shared" si="89"/>
        <v>7</v>
      </c>
      <c r="V129" s="5"/>
    </row>
    <row r="130" spans="1:22" ht="12.75">
      <c r="A130" s="29" t="s">
        <v>72</v>
      </c>
      <c r="B130" s="1">
        <f aca="true" t="shared" si="90" ref="B130:K130">SUM(B134)</f>
        <v>38</v>
      </c>
      <c r="C130" s="1">
        <f t="shared" si="90"/>
        <v>72</v>
      </c>
      <c r="D130" s="1">
        <f t="shared" si="90"/>
        <v>27</v>
      </c>
      <c r="E130" s="1">
        <f t="shared" si="90"/>
        <v>52</v>
      </c>
      <c r="F130" s="18">
        <f t="shared" si="90"/>
        <v>8</v>
      </c>
      <c r="G130" s="18">
        <f t="shared" si="90"/>
        <v>11</v>
      </c>
      <c r="H130" s="18">
        <f t="shared" si="90"/>
        <v>1</v>
      </c>
      <c r="I130" s="18">
        <f t="shared" si="90"/>
        <v>3</v>
      </c>
      <c r="J130" s="18">
        <f t="shared" si="90"/>
        <v>5</v>
      </c>
      <c r="K130" s="18">
        <f t="shared" si="90"/>
        <v>5</v>
      </c>
      <c r="L130" s="18">
        <f aca="true" t="shared" si="91" ref="L130:U130">SUM(L134)</f>
        <v>0</v>
      </c>
      <c r="M130" s="18">
        <f t="shared" si="91"/>
        <v>2</v>
      </c>
      <c r="N130" s="18">
        <f t="shared" si="91"/>
        <v>2</v>
      </c>
      <c r="O130" s="18">
        <f t="shared" si="91"/>
        <v>1</v>
      </c>
      <c r="P130" s="1">
        <f t="shared" si="91"/>
        <v>18</v>
      </c>
      <c r="Q130" s="1">
        <f t="shared" si="91"/>
        <v>39</v>
      </c>
      <c r="R130" s="1">
        <f t="shared" si="91"/>
        <v>1</v>
      </c>
      <c r="S130" s="1">
        <f t="shared" si="91"/>
        <v>2</v>
      </c>
      <c r="T130" s="1">
        <f t="shared" si="91"/>
        <v>11</v>
      </c>
      <c r="U130" s="1">
        <f t="shared" si="91"/>
        <v>20</v>
      </c>
      <c r="V130" s="5"/>
    </row>
    <row r="131" spans="1:22" ht="12.75">
      <c r="A131" s="18"/>
      <c r="B131" s="1"/>
      <c r="C131" s="1"/>
      <c r="D131" s="1"/>
      <c r="E131" s="1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"/>
      <c r="Q131" s="1"/>
      <c r="R131" s="1"/>
      <c r="S131" s="1"/>
      <c r="T131" s="1"/>
      <c r="U131" s="1"/>
      <c r="V131" s="5"/>
    </row>
    <row r="132" spans="1:22" s="20" customFormat="1" ht="12.75">
      <c r="A132" s="18" t="s">
        <v>22</v>
      </c>
      <c r="B132" s="18">
        <f aca="true" t="shared" si="92" ref="B132:C134">F132+P132+R132+T132</f>
        <v>99</v>
      </c>
      <c r="C132" s="18">
        <f t="shared" si="92"/>
        <v>142</v>
      </c>
      <c r="D132" s="18">
        <f>D133+D134</f>
        <v>77</v>
      </c>
      <c r="E132" s="18">
        <f>E133+E134</f>
        <v>115</v>
      </c>
      <c r="F132" s="18">
        <f aca="true" t="shared" si="93" ref="F132:G134">H132+J132+L132+N132</f>
        <v>13</v>
      </c>
      <c r="G132" s="18">
        <f t="shared" si="93"/>
        <v>17</v>
      </c>
      <c r="H132" s="18">
        <f aca="true" t="shared" si="94" ref="H132:U132">H133+H134</f>
        <v>2</v>
      </c>
      <c r="I132" s="18">
        <f t="shared" si="94"/>
        <v>4</v>
      </c>
      <c r="J132" s="18">
        <f t="shared" si="94"/>
        <v>7</v>
      </c>
      <c r="K132" s="18">
        <f t="shared" si="94"/>
        <v>9</v>
      </c>
      <c r="L132" s="18">
        <f t="shared" si="94"/>
        <v>0</v>
      </c>
      <c r="M132" s="18">
        <f t="shared" si="94"/>
        <v>2</v>
      </c>
      <c r="N132" s="18">
        <f t="shared" si="94"/>
        <v>4</v>
      </c>
      <c r="O132" s="18">
        <f t="shared" si="94"/>
        <v>2</v>
      </c>
      <c r="P132" s="18">
        <f t="shared" si="94"/>
        <v>61</v>
      </c>
      <c r="Q132" s="18">
        <f t="shared" si="94"/>
        <v>94</v>
      </c>
      <c r="R132" s="18">
        <f t="shared" si="94"/>
        <v>3</v>
      </c>
      <c r="S132" s="18">
        <f t="shared" si="94"/>
        <v>4</v>
      </c>
      <c r="T132" s="18">
        <f t="shared" si="94"/>
        <v>22</v>
      </c>
      <c r="U132" s="18">
        <f t="shared" si="94"/>
        <v>27</v>
      </c>
      <c r="V132" s="19"/>
    </row>
    <row r="133" spans="1:22" ht="12.75">
      <c r="A133" s="29" t="s">
        <v>71</v>
      </c>
      <c r="B133" s="1">
        <f t="shared" si="92"/>
        <v>61</v>
      </c>
      <c r="C133" s="1">
        <f t="shared" si="92"/>
        <v>70</v>
      </c>
      <c r="D133" s="1">
        <f>F133+P133+R133</f>
        <v>50</v>
      </c>
      <c r="E133" s="1">
        <f>G133+Q133+S133</f>
        <v>63</v>
      </c>
      <c r="F133" s="18">
        <f t="shared" si="93"/>
        <v>5</v>
      </c>
      <c r="G133" s="18">
        <f t="shared" si="93"/>
        <v>6</v>
      </c>
      <c r="H133" s="21">
        <v>1</v>
      </c>
      <c r="I133" s="21">
        <v>1</v>
      </c>
      <c r="J133" s="21">
        <v>2</v>
      </c>
      <c r="K133" s="21">
        <v>4</v>
      </c>
      <c r="L133" s="21">
        <v>0</v>
      </c>
      <c r="M133" s="21">
        <v>0</v>
      </c>
      <c r="N133" s="21">
        <v>2</v>
      </c>
      <c r="O133" s="21">
        <v>1</v>
      </c>
      <c r="P133" s="10">
        <v>43</v>
      </c>
      <c r="Q133" s="10">
        <v>55</v>
      </c>
      <c r="R133" s="10">
        <v>2</v>
      </c>
      <c r="S133" s="10">
        <v>2</v>
      </c>
      <c r="T133" s="10">
        <v>11</v>
      </c>
      <c r="U133" s="10">
        <v>7</v>
      </c>
      <c r="V133" s="5"/>
    </row>
    <row r="134" spans="1:21" s="36" customFormat="1" ht="12.75">
      <c r="A134" s="27" t="s">
        <v>72</v>
      </c>
      <c r="B134" s="6">
        <f t="shared" si="92"/>
        <v>38</v>
      </c>
      <c r="C134" s="6">
        <f t="shared" si="92"/>
        <v>72</v>
      </c>
      <c r="D134" s="6">
        <f>F134+P134+R134</f>
        <v>27</v>
      </c>
      <c r="E134" s="6">
        <f>G134+Q134+S134</f>
        <v>52</v>
      </c>
      <c r="F134" s="22">
        <f t="shared" si="93"/>
        <v>8</v>
      </c>
      <c r="G134" s="22">
        <f t="shared" si="93"/>
        <v>11</v>
      </c>
      <c r="H134" s="55">
        <v>1</v>
      </c>
      <c r="I134" s="55">
        <v>3</v>
      </c>
      <c r="J134" s="55">
        <v>5</v>
      </c>
      <c r="K134" s="55">
        <v>5</v>
      </c>
      <c r="L134" s="55">
        <v>0</v>
      </c>
      <c r="M134" s="55">
        <v>2</v>
      </c>
      <c r="N134" s="55">
        <v>2</v>
      </c>
      <c r="O134" s="55">
        <v>1</v>
      </c>
      <c r="P134" s="32">
        <v>18</v>
      </c>
      <c r="Q134" s="32">
        <v>39</v>
      </c>
      <c r="R134" s="32">
        <v>1</v>
      </c>
      <c r="S134" s="32">
        <v>2</v>
      </c>
      <c r="T134" s="32">
        <v>11</v>
      </c>
      <c r="U134" s="32">
        <v>20</v>
      </c>
    </row>
    <row r="135" spans="1:21" s="64" customFormat="1" ht="12.75">
      <c r="A135" s="66"/>
      <c r="B135" s="65"/>
      <c r="C135" s="65"/>
      <c r="D135" s="65"/>
      <c r="E135" s="65"/>
      <c r="F135" s="63"/>
      <c r="G135" s="63"/>
      <c r="H135" s="63"/>
      <c r="I135" s="63"/>
      <c r="J135" s="63"/>
      <c r="K135" s="63"/>
      <c r="L135" s="63"/>
      <c r="M135" s="63"/>
      <c r="N135" s="63"/>
      <c r="O135" s="63"/>
      <c r="P135" s="65"/>
      <c r="Q135" s="65"/>
      <c r="R135" s="65"/>
      <c r="S135" s="65"/>
      <c r="T135" s="65"/>
      <c r="U135" s="65"/>
    </row>
    <row r="136" spans="1:22" s="20" customFormat="1" ht="12.75" hidden="1">
      <c r="A136" s="18" t="s">
        <v>23</v>
      </c>
      <c r="B136" s="18">
        <f aca="true" t="shared" si="95" ref="B136:C138">F136+P136+R136+T136</f>
        <v>0</v>
      </c>
      <c r="C136" s="18">
        <f t="shared" si="95"/>
        <v>0</v>
      </c>
      <c r="D136" s="18">
        <f>D137+D138</f>
        <v>0</v>
      </c>
      <c r="E136" s="18">
        <f>E137+E138</f>
        <v>0</v>
      </c>
      <c r="F136" s="18">
        <f aca="true" t="shared" si="96" ref="F136:G138">H136+J136+L136+N136</f>
        <v>0</v>
      </c>
      <c r="G136" s="18">
        <f t="shared" si="96"/>
        <v>0</v>
      </c>
      <c r="H136" s="18">
        <f aca="true" t="shared" si="97" ref="H136:U136">H137+H138</f>
        <v>0</v>
      </c>
      <c r="I136" s="18">
        <f t="shared" si="97"/>
        <v>0</v>
      </c>
      <c r="J136" s="18">
        <f t="shared" si="97"/>
        <v>0</v>
      </c>
      <c r="K136" s="18">
        <f t="shared" si="97"/>
        <v>0</v>
      </c>
      <c r="L136" s="18">
        <f t="shared" si="97"/>
        <v>0</v>
      </c>
      <c r="M136" s="18">
        <f t="shared" si="97"/>
        <v>0</v>
      </c>
      <c r="N136" s="18">
        <f t="shared" si="97"/>
        <v>0</v>
      </c>
      <c r="O136" s="18">
        <f t="shared" si="97"/>
        <v>0</v>
      </c>
      <c r="P136" s="18">
        <f t="shared" si="97"/>
        <v>0</v>
      </c>
      <c r="Q136" s="18">
        <f t="shared" si="97"/>
        <v>0</v>
      </c>
      <c r="R136" s="18">
        <f t="shared" si="97"/>
        <v>0</v>
      </c>
      <c r="S136" s="18">
        <f t="shared" si="97"/>
        <v>0</v>
      </c>
      <c r="T136" s="18">
        <f t="shared" si="97"/>
        <v>0</v>
      </c>
      <c r="U136" s="18">
        <f t="shared" si="97"/>
        <v>0</v>
      </c>
      <c r="V136" s="19"/>
    </row>
    <row r="137" spans="1:22" ht="12.75" hidden="1">
      <c r="A137" s="29" t="s">
        <v>71</v>
      </c>
      <c r="B137" s="1">
        <f t="shared" si="95"/>
        <v>0</v>
      </c>
      <c r="C137" s="1">
        <f t="shared" si="95"/>
        <v>0</v>
      </c>
      <c r="D137" s="1">
        <f>F137+P137+R137</f>
        <v>0</v>
      </c>
      <c r="E137" s="1">
        <f>G137+Q137+S137</f>
        <v>0</v>
      </c>
      <c r="F137" s="18">
        <f t="shared" si="96"/>
        <v>0</v>
      </c>
      <c r="G137" s="18">
        <f t="shared" si="96"/>
        <v>0</v>
      </c>
      <c r="H137" s="21"/>
      <c r="I137" s="21"/>
      <c r="J137" s="21"/>
      <c r="K137" s="21"/>
      <c r="L137" s="21"/>
      <c r="M137" s="21"/>
      <c r="N137" s="21"/>
      <c r="O137" s="21"/>
      <c r="P137" s="10"/>
      <c r="Q137" s="10"/>
      <c r="R137" s="10"/>
      <c r="S137" s="10"/>
      <c r="T137" s="10"/>
      <c r="U137" s="10"/>
      <c r="V137" s="5"/>
    </row>
    <row r="138" spans="1:22" ht="12.75" hidden="1">
      <c r="A138" s="29" t="s">
        <v>72</v>
      </c>
      <c r="B138" s="1">
        <f t="shared" si="95"/>
        <v>0</v>
      </c>
      <c r="C138" s="1">
        <f t="shared" si="95"/>
        <v>0</v>
      </c>
      <c r="D138" s="1">
        <f>F138+P138+R138</f>
        <v>0</v>
      </c>
      <c r="E138" s="1">
        <f>G138+Q138+S138</f>
        <v>0</v>
      </c>
      <c r="F138" s="18">
        <f t="shared" si="96"/>
        <v>0</v>
      </c>
      <c r="G138" s="18">
        <f t="shared" si="96"/>
        <v>0</v>
      </c>
      <c r="H138" s="21"/>
      <c r="I138" s="21"/>
      <c r="J138" s="21"/>
      <c r="K138" s="21"/>
      <c r="L138" s="21"/>
      <c r="M138" s="21"/>
      <c r="N138" s="21"/>
      <c r="O138" s="21"/>
      <c r="P138" s="10"/>
      <c r="Q138" s="10"/>
      <c r="R138" s="10"/>
      <c r="S138" s="10"/>
      <c r="T138" s="10"/>
      <c r="U138" s="10"/>
      <c r="V138" s="5"/>
    </row>
    <row r="139" spans="1:22" ht="12.75" hidden="1">
      <c r="A139" s="18"/>
      <c r="B139" s="1"/>
      <c r="C139" s="1"/>
      <c r="D139" s="1"/>
      <c r="E139" s="1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"/>
      <c r="Q139" s="1"/>
      <c r="R139" s="1"/>
      <c r="S139" s="1"/>
      <c r="T139" s="1"/>
      <c r="U139" s="1"/>
      <c r="V139" s="5"/>
    </row>
    <row r="140" spans="1:22" s="20" customFormat="1" ht="12.75">
      <c r="A140" s="57" t="s">
        <v>32</v>
      </c>
      <c r="B140" s="18">
        <f aca="true" t="shared" si="98" ref="B140:K140">SUM(B144+B148)</f>
        <v>195</v>
      </c>
      <c r="C140" s="18">
        <f t="shared" si="98"/>
        <v>602</v>
      </c>
      <c r="D140" s="18">
        <f t="shared" si="98"/>
        <v>185</v>
      </c>
      <c r="E140" s="18">
        <f t="shared" si="98"/>
        <v>585</v>
      </c>
      <c r="F140" s="18">
        <f t="shared" si="98"/>
        <v>36</v>
      </c>
      <c r="G140" s="18">
        <f t="shared" si="98"/>
        <v>135</v>
      </c>
      <c r="H140" s="18">
        <f t="shared" si="98"/>
        <v>24</v>
      </c>
      <c r="I140" s="18">
        <f t="shared" si="98"/>
        <v>90</v>
      </c>
      <c r="J140" s="18">
        <f t="shared" si="98"/>
        <v>7</v>
      </c>
      <c r="K140" s="18">
        <f t="shared" si="98"/>
        <v>16</v>
      </c>
      <c r="L140" s="18">
        <f aca="true" t="shared" si="99" ref="L140:U140">SUM(L144+L148)</f>
        <v>0</v>
      </c>
      <c r="M140" s="18">
        <f t="shared" si="99"/>
        <v>8</v>
      </c>
      <c r="N140" s="18">
        <f t="shared" si="99"/>
        <v>5</v>
      </c>
      <c r="O140" s="18">
        <f t="shared" si="99"/>
        <v>21</v>
      </c>
      <c r="P140" s="18">
        <f t="shared" si="99"/>
        <v>143</v>
      </c>
      <c r="Q140" s="18">
        <f t="shared" si="99"/>
        <v>429</v>
      </c>
      <c r="R140" s="18">
        <f t="shared" si="99"/>
        <v>6</v>
      </c>
      <c r="S140" s="18">
        <f t="shared" si="99"/>
        <v>21</v>
      </c>
      <c r="T140" s="18">
        <f t="shared" si="99"/>
        <v>10</v>
      </c>
      <c r="U140" s="18">
        <f t="shared" si="99"/>
        <v>17</v>
      </c>
      <c r="V140" s="19"/>
    </row>
    <row r="141" spans="1:22" ht="12.75">
      <c r="A141" s="29" t="s">
        <v>71</v>
      </c>
      <c r="B141" s="1">
        <f>B145+B149</f>
        <v>88</v>
      </c>
      <c r="C141" s="1">
        <f>C145+C149</f>
        <v>309</v>
      </c>
      <c r="D141" s="1">
        <f aca="true" t="shared" si="100" ref="D141:S141">D145+D149</f>
        <v>81</v>
      </c>
      <c r="E141" s="1">
        <f t="shared" si="100"/>
        <v>299</v>
      </c>
      <c r="F141" s="18">
        <f t="shared" si="100"/>
        <v>15</v>
      </c>
      <c r="G141" s="18">
        <f t="shared" si="100"/>
        <v>72</v>
      </c>
      <c r="H141" s="18">
        <f t="shared" si="100"/>
        <v>8</v>
      </c>
      <c r="I141" s="18">
        <f t="shared" si="100"/>
        <v>46</v>
      </c>
      <c r="J141" s="18">
        <f t="shared" si="100"/>
        <v>5</v>
      </c>
      <c r="K141" s="18">
        <f t="shared" si="100"/>
        <v>8</v>
      </c>
      <c r="L141" s="18">
        <f t="shared" si="100"/>
        <v>0</v>
      </c>
      <c r="M141" s="18">
        <f t="shared" si="100"/>
        <v>5</v>
      </c>
      <c r="N141" s="18">
        <f t="shared" si="100"/>
        <v>2</v>
      </c>
      <c r="O141" s="18">
        <f t="shared" si="100"/>
        <v>13</v>
      </c>
      <c r="P141" s="1">
        <f t="shared" si="100"/>
        <v>63</v>
      </c>
      <c r="Q141" s="1">
        <f t="shared" si="100"/>
        <v>221</v>
      </c>
      <c r="R141" s="1">
        <f t="shared" si="100"/>
        <v>3</v>
      </c>
      <c r="S141" s="1">
        <f t="shared" si="100"/>
        <v>6</v>
      </c>
      <c r="T141" s="1">
        <f>T145+T149</f>
        <v>7</v>
      </c>
      <c r="U141" s="1">
        <f>U145+U149</f>
        <v>10</v>
      </c>
      <c r="V141" s="5"/>
    </row>
    <row r="142" spans="1:22" ht="12.75">
      <c r="A142" s="29" t="s">
        <v>72</v>
      </c>
      <c r="B142" s="1">
        <f aca="true" t="shared" si="101" ref="B142:K142">SUM(B146+B150)</f>
        <v>107</v>
      </c>
      <c r="C142" s="1">
        <f t="shared" si="101"/>
        <v>293</v>
      </c>
      <c r="D142" s="1">
        <f t="shared" si="101"/>
        <v>104</v>
      </c>
      <c r="E142" s="1">
        <f t="shared" si="101"/>
        <v>286</v>
      </c>
      <c r="F142" s="18">
        <f t="shared" si="101"/>
        <v>21</v>
      </c>
      <c r="G142" s="18">
        <f t="shared" si="101"/>
        <v>63</v>
      </c>
      <c r="H142" s="18">
        <f t="shared" si="101"/>
        <v>16</v>
      </c>
      <c r="I142" s="18">
        <f t="shared" si="101"/>
        <v>44</v>
      </c>
      <c r="J142" s="18">
        <f t="shared" si="101"/>
        <v>2</v>
      </c>
      <c r="K142" s="18">
        <f t="shared" si="101"/>
        <v>8</v>
      </c>
      <c r="L142" s="18">
        <f aca="true" t="shared" si="102" ref="L142:U142">SUM(L146+L150)</f>
        <v>0</v>
      </c>
      <c r="M142" s="18">
        <f t="shared" si="102"/>
        <v>3</v>
      </c>
      <c r="N142" s="18">
        <f t="shared" si="102"/>
        <v>3</v>
      </c>
      <c r="O142" s="18">
        <f t="shared" si="102"/>
        <v>8</v>
      </c>
      <c r="P142" s="1">
        <f t="shared" si="102"/>
        <v>80</v>
      </c>
      <c r="Q142" s="1">
        <f t="shared" si="102"/>
        <v>208</v>
      </c>
      <c r="R142" s="1">
        <f t="shared" si="102"/>
        <v>3</v>
      </c>
      <c r="S142" s="1">
        <f t="shared" si="102"/>
        <v>15</v>
      </c>
      <c r="T142" s="1">
        <f t="shared" si="102"/>
        <v>3</v>
      </c>
      <c r="U142" s="1">
        <f t="shared" si="102"/>
        <v>7</v>
      </c>
      <c r="V142" s="5"/>
    </row>
    <row r="143" spans="1:22" ht="12.75">
      <c r="A143" s="18"/>
      <c r="B143" s="1"/>
      <c r="C143" s="1"/>
      <c r="D143" s="1"/>
      <c r="E143" s="1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"/>
      <c r="Q143" s="1"/>
      <c r="R143" s="1"/>
      <c r="S143" s="1"/>
      <c r="T143" s="1"/>
      <c r="U143" s="1"/>
      <c r="V143" s="5"/>
    </row>
    <row r="144" spans="1:22" s="20" customFormat="1" ht="12.75">
      <c r="A144" s="18" t="s">
        <v>21</v>
      </c>
      <c r="B144" s="18">
        <f aca="true" t="shared" si="103" ref="B144:C146">F144+P144+R144+T144</f>
        <v>177</v>
      </c>
      <c r="C144" s="18">
        <f t="shared" si="103"/>
        <v>585</v>
      </c>
      <c r="D144" s="18">
        <f>D145+D146</f>
        <v>171</v>
      </c>
      <c r="E144" s="18">
        <f>E145+E146</f>
        <v>572</v>
      </c>
      <c r="F144" s="18">
        <f aca="true" t="shared" si="104" ref="F144:G146">H144+J144+L144+N144</f>
        <v>33</v>
      </c>
      <c r="G144" s="18">
        <f t="shared" si="104"/>
        <v>134</v>
      </c>
      <c r="H144" s="18">
        <f aca="true" t="shared" si="105" ref="H144:U144">H145+H146</f>
        <v>24</v>
      </c>
      <c r="I144" s="18">
        <f t="shared" si="105"/>
        <v>90</v>
      </c>
      <c r="J144" s="18">
        <f t="shared" si="105"/>
        <v>5</v>
      </c>
      <c r="K144" s="18">
        <f t="shared" si="105"/>
        <v>16</v>
      </c>
      <c r="L144" s="18">
        <f t="shared" si="105"/>
        <v>0</v>
      </c>
      <c r="M144" s="18">
        <f t="shared" si="105"/>
        <v>8</v>
      </c>
      <c r="N144" s="18">
        <f t="shared" si="105"/>
        <v>4</v>
      </c>
      <c r="O144" s="18">
        <f t="shared" si="105"/>
        <v>20</v>
      </c>
      <c r="P144" s="18">
        <f t="shared" si="105"/>
        <v>132</v>
      </c>
      <c r="Q144" s="18">
        <f t="shared" si="105"/>
        <v>418</v>
      </c>
      <c r="R144" s="18">
        <f t="shared" si="105"/>
        <v>6</v>
      </c>
      <c r="S144" s="18">
        <f t="shared" si="105"/>
        <v>20</v>
      </c>
      <c r="T144" s="18">
        <f t="shared" si="105"/>
        <v>6</v>
      </c>
      <c r="U144" s="18">
        <f t="shared" si="105"/>
        <v>13</v>
      </c>
      <c r="V144" s="19"/>
    </row>
    <row r="145" spans="1:22" ht="12.75">
      <c r="A145" s="29" t="s">
        <v>71</v>
      </c>
      <c r="B145" s="1">
        <f t="shared" si="103"/>
        <v>79</v>
      </c>
      <c r="C145" s="1">
        <f t="shared" si="103"/>
        <v>299</v>
      </c>
      <c r="D145" s="1">
        <f>F145+P145+R145</f>
        <v>75</v>
      </c>
      <c r="E145" s="1">
        <f>G145+Q145+S145</f>
        <v>291</v>
      </c>
      <c r="F145" s="18">
        <f t="shared" si="104"/>
        <v>14</v>
      </c>
      <c r="G145" s="18">
        <f t="shared" si="104"/>
        <v>71</v>
      </c>
      <c r="H145" s="21">
        <v>8</v>
      </c>
      <c r="I145" s="21">
        <v>46</v>
      </c>
      <c r="J145" s="21">
        <v>4</v>
      </c>
      <c r="K145" s="21">
        <v>8</v>
      </c>
      <c r="L145" s="21">
        <v>0</v>
      </c>
      <c r="M145" s="21">
        <v>5</v>
      </c>
      <c r="N145" s="21">
        <v>2</v>
      </c>
      <c r="O145" s="21">
        <v>12</v>
      </c>
      <c r="P145" s="10">
        <v>58</v>
      </c>
      <c r="Q145" s="10">
        <v>215</v>
      </c>
      <c r="R145" s="10">
        <v>3</v>
      </c>
      <c r="S145" s="10">
        <v>5</v>
      </c>
      <c r="T145" s="10">
        <v>4</v>
      </c>
      <c r="U145" s="10">
        <v>8</v>
      </c>
      <c r="V145" s="5"/>
    </row>
    <row r="146" spans="1:22" ht="12.75">
      <c r="A146" s="29" t="s">
        <v>72</v>
      </c>
      <c r="B146" s="1">
        <f t="shared" si="103"/>
        <v>98</v>
      </c>
      <c r="C146" s="1">
        <f t="shared" si="103"/>
        <v>286</v>
      </c>
      <c r="D146" s="1">
        <f>F146+P146+R146</f>
        <v>96</v>
      </c>
      <c r="E146" s="1">
        <f>G146+Q146+S146</f>
        <v>281</v>
      </c>
      <c r="F146" s="18">
        <f t="shared" si="104"/>
        <v>19</v>
      </c>
      <c r="G146" s="18">
        <f t="shared" si="104"/>
        <v>63</v>
      </c>
      <c r="H146" s="21">
        <v>16</v>
      </c>
      <c r="I146" s="21">
        <v>44</v>
      </c>
      <c r="J146" s="21">
        <v>1</v>
      </c>
      <c r="K146" s="21">
        <v>8</v>
      </c>
      <c r="L146" s="21">
        <v>0</v>
      </c>
      <c r="M146" s="21">
        <v>3</v>
      </c>
      <c r="N146" s="21">
        <v>2</v>
      </c>
      <c r="O146" s="21">
        <v>8</v>
      </c>
      <c r="P146" s="10">
        <v>74</v>
      </c>
      <c r="Q146" s="10">
        <v>203</v>
      </c>
      <c r="R146" s="10">
        <v>3</v>
      </c>
      <c r="S146" s="10">
        <v>15</v>
      </c>
      <c r="T146" s="10">
        <v>2</v>
      </c>
      <c r="U146" s="10">
        <v>5</v>
      </c>
      <c r="V146" s="5"/>
    </row>
    <row r="147" spans="1:22" ht="12.75">
      <c r="A147" s="18"/>
      <c r="B147" s="1"/>
      <c r="C147" s="1"/>
      <c r="D147" s="1"/>
      <c r="E147" s="1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"/>
      <c r="Q147" s="1"/>
      <c r="R147" s="1"/>
      <c r="S147" s="1"/>
      <c r="T147" s="1"/>
      <c r="U147" s="1"/>
      <c r="V147" s="5"/>
    </row>
    <row r="148" spans="1:22" s="20" customFormat="1" ht="12.75">
      <c r="A148" s="18" t="s">
        <v>22</v>
      </c>
      <c r="B148" s="18">
        <f aca="true" t="shared" si="106" ref="B148:C150">F148+P148+R148+T148</f>
        <v>18</v>
      </c>
      <c r="C148" s="18">
        <f t="shared" si="106"/>
        <v>17</v>
      </c>
      <c r="D148" s="18">
        <f>D149+D150</f>
        <v>14</v>
      </c>
      <c r="E148" s="18">
        <f>E149+E150</f>
        <v>13</v>
      </c>
      <c r="F148" s="18">
        <f aca="true" t="shared" si="107" ref="F148:G150">H148+J148+L148+N148</f>
        <v>3</v>
      </c>
      <c r="G148" s="18">
        <f t="shared" si="107"/>
        <v>1</v>
      </c>
      <c r="H148" s="18">
        <f aca="true" t="shared" si="108" ref="H148:U148">H149+H150</f>
        <v>0</v>
      </c>
      <c r="I148" s="18">
        <f t="shared" si="108"/>
        <v>0</v>
      </c>
      <c r="J148" s="18">
        <f t="shared" si="108"/>
        <v>2</v>
      </c>
      <c r="K148" s="18">
        <f t="shared" si="108"/>
        <v>0</v>
      </c>
      <c r="L148" s="18">
        <f t="shared" si="108"/>
        <v>0</v>
      </c>
      <c r="M148" s="18">
        <f t="shared" si="108"/>
        <v>0</v>
      </c>
      <c r="N148" s="18">
        <f t="shared" si="108"/>
        <v>1</v>
      </c>
      <c r="O148" s="18">
        <f t="shared" si="108"/>
        <v>1</v>
      </c>
      <c r="P148" s="18">
        <f t="shared" si="108"/>
        <v>11</v>
      </c>
      <c r="Q148" s="18">
        <f t="shared" si="108"/>
        <v>11</v>
      </c>
      <c r="R148" s="18">
        <f t="shared" si="108"/>
        <v>0</v>
      </c>
      <c r="S148" s="18">
        <f t="shared" si="108"/>
        <v>1</v>
      </c>
      <c r="T148" s="18">
        <f t="shared" si="108"/>
        <v>4</v>
      </c>
      <c r="U148" s="18">
        <f t="shared" si="108"/>
        <v>4</v>
      </c>
      <c r="V148" s="19"/>
    </row>
    <row r="149" spans="1:22" ht="12.75">
      <c r="A149" s="29" t="s">
        <v>71</v>
      </c>
      <c r="B149" s="1">
        <f t="shared" si="106"/>
        <v>9</v>
      </c>
      <c r="C149" s="1">
        <f t="shared" si="106"/>
        <v>10</v>
      </c>
      <c r="D149" s="1">
        <f>F149+P149+R149</f>
        <v>6</v>
      </c>
      <c r="E149" s="1">
        <f>G149+Q149+S149</f>
        <v>8</v>
      </c>
      <c r="F149" s="18">
        <f t="shared" si="107"/>
        <v>1</v>
      </c>
      <c r="G149" s="18">
        <f t="shared" si="107"/>
        <v>1</v>
      </c>
      <c r="H149" s="21">
        <v>0</v>
      </c>
      <c r="I149" s="21">
        <v>0</v>
      </c>
      <c r="J149" s="21">
        <v>1</v>
      </c>
      <c r="K149" s="21">
        <v>0</v>
      </c>
      <c r="L149" s="21">
        <v>0</v>
      </c>
      <c r="M149" s="21">
        <v>0</v>
      </c>
      <c r="N149" s="21">
        <v>0</v>
      </c>
      <c r="O149" s="21">
        <v>1</v>
      </c>
      <c r="P149" s="10">
        <v>5</v>
      </c>
      <c r="Q149" s="10">
        <v>6</v>
      </c>
      <c r="R149" s="10">
        <v>0</v>
      </c>
      <c r="S149" s="10">
        <v>1</v>
      </c>
      <c r="T149" s="10">
        <v>3</v>
      </c>
      <c r="U149" s="10">
        <v>2</v>
      </c>
      <c r="V149" s="5"/>
    </row>
    <row r="150" spans="1:21" s="36" customFormat="1" ht="12.75">
      <c r="A150" s="27" t="s">
        <v>72</v>
      </c>
      <c r="B150" s="6">
        <f t="shared" si="106"/>
        <v>9</v>
      </c>
      <c r="C150" s="6">
        <f t="shared" si="106"/>
        <v>7</v>
      </c>
      <c r="D150" s="6">
        <f>F150+P150+R150</f>
        <v>8</v>
      </c>
      <c r="E150" s="6">
        <f>G150+Q150+S150</f>
        <v>5</v>
      </c>
      <c r="F150" s="22">
        <f t="shared" si="107"/>
        <v>2</v>
      </c>
      <c r="G150" s="22">
        <f t="shared" si="107"/>
        <v>0</v>
      </c>
      <c r="H150" s="55">
        <v>0</v>
      </c>
      <c r="I150" s="55">
        <v>0</v>
      </c>
      <c r="J150" s="55">
        <v>1</v>
      </c>
      <c r="K150" s="55">
        <v>0</v>
      </c>
      <c r="L150" s="55">
        <v>0</v>
      </c>
      <c r="M150" s="55">
        <v>0</v>
      </c>
      <c r="N150" s="55">
        <v>1</v>
      </c>
      <c r="O150" s="55">
        <v>0</v>
      </c>
      <c r="P150" s="32">
        <v>6</v>
      </c>
      <c r="Q150" s="32">
        <v>5</v>
      </c>
      <c r="R150" s="32">
        <v>0</v>
      </c>
      <c r="S150" s="32">
        <v>0</v>
      </c>
      <c r="T150" s="32">
        <v>1</v>
      </c>
      <c r="U150" s="32">
        <v>2</v>
      </c>
    </row>
    <row r="151" spans="1:22" ht="12.75" hidden="1">
      <c r="A151" s="27"/>
      <c r="B151" s="6"/>
      <c r="C151" s="6"/>
      <c r="D151" s="6"/>
      <c r="E151" s="6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6"/>
      <c r="Q151" s="6"/>
      <c r="R151" s="6"/>
      <c r="S151" s="6"/>
      <c r="T151" s="6"/>
      <c r="U151" s="6"/>
      <c r="V151" s="5"/>
    </row>
    <row r="152" spans="1:22" ht="12.75" hidden="1">
      <c r="A152" s="29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5"/>
    </row>
    <row r="153" spans="1:22" ht="12.75" hidden="1">
      <c r="A153" s="29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5"/>
    </row>
    <row r="154" spans="1:22" ht="10.5" customHeight="1">
      <c r="A154" s="18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5"/>
    </row>
    <row r="155" spans="1:22" ht="12.75">
      <c r="A155" s="57" t="s">
        <v>33</v>
      </c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5"/>
    </row>
    <row r="156" spans="1:22" s="20" customFormat="1" ht="12.75">
      <c r="A156" s="18" t="s">
        <v>34</v>
      </c>
      <c r="B156" s="18">
        <f aca="true" t="shared" si="109" ref="B156:C158">F156+P156+R156+T156</f>
        <v>403</v>
      </c>
      <c r="C156" s="18">
        <f t="shared" si="109"/>
        <v>737</v>
      </c>
      <c r="D156" s="18">
        <f>D157+D158</f>
        <v>356</v>
      </c>
      <c r="E156" s="18">
        <f>E157+E158</f>
        <v>729</v>
      </c>
      <c r="F156" s="18">
        <f aca="true" t="shared" si="110" ref="F156:G158">H156+J156+L156+N156</f>
        <v>77</v>
      </c>
      <c r="G156" s="18">
        <f t="shared" si="110"/>
        <v>146</v>
      </c>
      <c r="H156" s="18">
        <f aca="true" t="shared" si="111" ref="H156:U156">H157+H158</f>
        <v>24</v>
      </c>
      <c r="I156" s="18">
        <f t="shared" si="111"/>
        <v>53</v>
      </c>
      <c r="J156" s="18">
        <f t="shared" si="111"/>
        <v>37</v>
      </c>
      <c r="K156" s="18">
        <f t="shared" si="111"/>
        <v>57</v>
      </c>
      <c r="L156" s="18">
        <f t="shared" si="111"/>
        <v>2</v>
      </c>
      <c r="M156" s="18">
        <f t="shared" si="111"/>
        <v>13</v>
      </c>
      <c r="N156" s="18">
        <f t="shared" si="111"/>
        <v>14</v>
      </c>
      <c r="O156" s="18">
        <f t="shared" si="111"/>
        <v>23</v>
      </c>
      <c r="P156" s="18">
        <f t="shared" si="111"/>
        <v>257</v>
      </c>
      <c r="Q156" s="18">
        <f t="shared" si="111"/>
        <v>372</v>
      </c>
      <c r="R156" s="18">
        <f t="shared" si="111"/>
        <v>22</v>
      </c>
      <c r="S156" s="18">
        <f t="shared" si="111"/>
        <v>211</v>
      </c>
      <c r="T156" s="18">
        <f t="shared" si="111"/>
        <v>47</v>
      </c>
      <c r="U156" s="18">
        <f t="shared" si="111"/>
        <v>8</v>
      </c>
      <c r="V156" s="19"/>
    </row>
    <row r="157" spans="1:22" ht="12.75">
      <c r="A157" s="29" t="s">
        <v>71</v>
      </c>
      <c r="B157" s="1">
        <f t="shared" si="109"/>
        <v>156</v>
      </c>
      <c r="C157" s="1">
        <f t="shared" si="109"/>
        <v>329</v>
      </c>
      <c r="D157" s="1">
        <f>F157+P157+R157</f>
        <v>143</v>
      </c>
      <c r="E157" s="1">
        <f>G157+Q157+S157</f>
        <v>325</v>
      </c>
      <c r="F157" s="1">
        <f t="shared" si="110"/>
        <v>35</v>
      </c>
      <c r="G157" s="1">
        <f t="shared" si="110"/>
        <v>86</v>
      </c>
      <c r="H157" s="10">
        <v>12</v>
      </c>
      <c r="I157" s="10">
        <v>34</v>
      </c>
      <c r="J157" s="10">
        <v>18</v>
      </c>
      <c r="K157" s="10">
        <v>32</v>
      </c>
      <c r="L157" s="10">
        <v>0</v>
      </c>
      <c r="M157" s="10">
        <v>8</v>
      </c>
      <c r="N157" s="10">
        <v>5</v>
      </c>
      <c r="O157" s="10">
        <v>12</v>
      </c>
      <c r="P157" s="10">
        <v>102</v>
      </c>
      <c r="Q157" s="10">
        <v>156</v>
      </c>
      <c r="R157" s="10">
        <v>6</v>
      </c>
      <c r="S157" s="10">
        <v>83</v>
      </c>
      <c r="T157" s="10">
        <v>13</v>
      </c>
      <c r="U157" s="10">
        <v>4</v>
      </c>
      <c r="V157" s="5"/>
    </row>
    <row r="158" spans="1:21" s="36" customFormat="1" ht="12.75">
      <c r="A158" s="27" t="s">
        <v>72</v>
      </c>
      <c r="B158" s="6">
        <f t="shared" si="109"/>
        <v>247</v>
      </c>
      <c r="C158" s="6">
        <f t="shared" si="109"/>
        <v>408</v>
      </c>
      <c r="D158" s="6">
        <f>F158+P158+R158</f>
        <v>213</v>
      </c>
      <c r="E158" s="6">
        <f>G158+Q158+S158</f>
        <v>404</v>
      </c>
      <c r="F158" s="6">
        <f t="shared" si="110"/>
        <v>42</v>
      </c>
      <c r="G158" s="6">
        <f t="shared" si="110"/>
        <v>60</v>
      </c>
      <c r="H158" s="32">
        <v>12</v>
      </c>
      <c r="I158" s="32">
        <v>19</v>
      </c>
      <c r="J158" s="32">
        <v>19</v>
      </c>
      <c r="K158" s="32">
        <v>25</v>
      </c>
      <c r="L158" s="32">
        <v>2</v>
      </c>
      <c r="M158" s="32">
        <v>5</v>
      </c>
      <c r="N158" s="32">
        <v>9</v>
      </c>
      <c r="O158" s="32">
        <v>11</v>
      </c>
      <c r="P158" s="32">
        <v>155</v>
      </c>
      <c r="Q158" s="32">
        <v>216</v>
      </c>
      <c r="R158" s="32">
        <v>16</v>
      </c>
      <c r="S158" s="32">
        <v>128</v>
      </c>
      <c r="T158" s="32">
        <v>34</v>
      </c>
      <c r="U158" s="32">
        <v>4</v>
      </c>
    </row>
    <row r="159" spans="1:22" ht="11.25" customHeight="1">
      <c r="A159" s="29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5"/>
    </row>
    <row r="160" spans="1:22" s="20" customFormat="1" ht="12.75">
      <c r="A160" s="57" t="s">
        <v>35</v>
      </c>
      <c r="B160" s="18">
        <f aca="true" t="shared" si="112" ref="B160:K160">B161+B162</f>
        <v>4919</v>
      </c>
      <c r="C160" s="18">
        <f t="shared" si="112"/>
        <v>12740</v>
      </c>
      <c r="D160" s="18">
        <f t="shared" si="112"/>
        <v>4545</v>
      </c>
      <c r="E160" s="18">
        <f t="shared" si="112"/>
        <v>12007</v>
      </c>
      <c r="F160" s="18">
        <f t="shared" si="112"/>
        <v>1261</v>
      </c>
      <c r="G160" s="18">
        <f t="shared" si="112"/>
        <v>3269</v>
      </c>
      <c r="H160" s="18">
        <f t="shared" si="112"/>
        <v>410</v>
      </c>
      <c r="I160" s="18">
        <f t="shared" si="112"/>
        <v>1024</v>
      </c>
      <c r="J160" s="18">
        <f t="shared" si="112"/>
        <v>583</v>
      </c>
      <c r="K160" s="18">
        <f t="shared" si="112"/>
        <v>1555</v>
      </c>
      <c r="L160" s="18">
        <f aca="true" t="shared" si="113" ref="L160:U160">L161+L162</f>
        <v>43</v>
      </c>
      <c r="M160" s="18">
        <f t="shared" si="113"/>
        <v>73</v>
      </c>
      <c r="N160" s="18">
        <f t="shared" si="113"/>
        <v>225</v>
      </c>
      <c r="O160" s="18">
        <f t="shared" si="113"/>
        <v>617</v>
      </c>
      <c r="P160" s="18">
        <f t="shared" si="113"/>
        <v>2940</v>
      </c>
      <c r="Q160" s="18">
        <f t="shared" si="113"/>
        <v>7986</v>
      </c>
      <c r="R160" s="18">
        <f t="shared" si="113"/>
        <v>344</v>
      </c>
      <c r="S160" s="18">
        <f t="shared" si="113"/>
        <v>752</v>
      </c>
      <c r="T160" s="18">
        <f t="shared" si="113"/>
        <v>374</v>
      </c>
      <c r="U160" s="18">
        <f t="shared" si="113"/>
        <v>733</v>
      </c>
      <c r="V160" s="19"/>
    </row>
    <row r="161" spans="1:22" ht="12.75">
      <c r="A161" s="29" t="s">
        <v>71</v>
      </c>
      <c r="B161" s="1">
        <f aca="true" t="shared" si="114" ref="B161:U161">SUM(B165+B169)</f>
        <v>2732</v>
      </c>
      <c r="C161" s="1">
        <f t="shared" si="114"/>
        <v>6852</v>
      </c>
      <c r="D161" s="1">
        <f t="shared" si="114"/>
        <v>2574</v>
      </c>
      <c r="E161" s="1">
        <f t="shared" si="114"/>
        <v>6538</v>
      </c>
      <c r="F161" s="1">
        <f t="shared" si="114"/>
        <v>756</v>
      </c>
      <c r="G161" s="1">
        <f t="shared" si="114"/>
        <v>1856</v>
      </c>
      <c r="H161" s="1">
        <f t="shared" si="114"/>
        <v>274</v>
      </c>
      <c r="I161" s="1">
        <f t="shared" si="114"/>
        <v>674</v>
      </c>
      <c r="J161" s="1">
        <f t="shared" si="114"/>
        <v>330</v>
      </c>
      <c r="K161" s="1">
        <f t="shared" si="114"/>
        <v>842</v>
      </c>
      <c r="L161" s="1">
        <f t="shared" si="114"/>
        <v>26</v>
      </c>
      <c r="M161" s="1">
        <f t="shared" si="114"/>
        <v>36</v>
      </c>
      <c r="N161" s="1">
        <f t="shared" si="114"/>
        <v>126</v>
      </c>
      <c r="O161" s="1">
        <f t="shared" si="114"/>
        <v>304</v>
      </c>
      <c r="P161" s="1">
        <f t="shared" si="114"/>
        <v>1632</v>
      </c>
      <c r="Q161" s="1">
        <f t="shared" si="114"/>
        <v>4305</v>
      </c>
      <c r="R161" s="1">
        <f t="shared" si="114"/>
        <v>186</v>
      </c>
      <c r="S161" s="1">
        <f t="shared" si="114"/>
        <v>377</v>
      </c>
      <c r="T161" s="1">
        <f t="shared" si="114"/>
        <v>158</v>
      </c>
      <c r="U161" s="1">
        <f t="shared" si="114"/>
        <v>314</v>
      </c>
      <c r="V161" s="5"/>
    </row>
    <row r="162" spans="1:22" ht="12.75">
      <c r="A162" s="29" t="s">
        <v>72</v>
      </c>
      <c r="B162" s="1">
        <f aca="true" t="shared" si="115" ref="B162:U162">SUM(B166+B170)</f>
        <v>2187</v>
      </c>
      <c r="C162" s="1">
        <f t="shared" si="115"/>
        <v>5888</v>
      </c>
      <c r="D162" s="1">
        <f t="shared" si="115"/>
        <v>1971</v>
      </c>
      <c r="E162" s="1">
        <f t="shared" si="115"/>
        <v>5469</v>
      </c>
      <c r="F162" s="1">
        <f t="shared" si="115"/>
        <v>505</v>
      </c>
      <c r="G162" s="1">
        <f t="shared" si="115"/>
        <v>1413</v>
      </c>
      <c r="H162" s="1">
        <f t="shared" si="115"/>
        <v>136</v>
      </c>
      <c r="I162" s="1">
        <f t="shared" si="115"/>
        <v>350</v>
      </c>
      <c r="J162" s="1">
        <f t="shared" si="115"/>
        <v>253</v>
      </c>
      <c r="K162" s="1">
        <f t="shared" si="115"/>
        <v>713</v>
      </c>
      <c r="L162" s="1">
        <f t="shared" si="115"/>
        <v>17</v>
      </c>
      <c r="M162" s="1">
        <f t="shared" si="115"/>
        <v>37</v>
      </c>
      <c r="N162" s="1">
        <f t="shared" si="115"/>
        <v>99</v>
      </c>
      <c r="O162" s="1">
        <f t="shared" si="115"/>
        <v>313</v>
      </c>
      <c r="P162" s="1">
        <f t="shared" si="115"/>
        <v>1308</v>
      </c>
      <c r="Q162" s="1">
        <f t="shared" si="115"/>
        <v>3681</v>
      </c>
      <c r="R162" s="1">
        <f t="shared" si="115"/>
        <v>158</v>
      </c>
      <c r="S162" s="1">
        <f t="shared" si="115"/>
        <v>375</v>
      </c>
      <c r="T162" s="1">
        <f t="shared" si="115"/>
        <v>216</v>
      </c>
      <c r="U162" s="1">
        <f t="shared" si="115"/>
        <v>419</v>
      </c>
      <c r="V162" s="5"/>
    </row>
    <row r="163" spans="1:22" ht="10.5" customHeight="1">
      <c r="A163" s="18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5"/>
    </row>
    <row r="164" spans="1:22" s="20" customFormat="1" ht="12.75">
      <c r="A164" s="18" t="s">
        <v>21</v>
      </c>
      <c r="B164" s="18">
        <f aca="true" t="shared" si="116" ref="B164:C166">F164+P164+R164+T164</f>
        <v>4430</v>
      </c>
      <c r="C164" s="18">
        <f t="shared" si="116"/>
        <v>11279</v>
      </c>
      <c r="D164" s="18">
        <f>D165+D166</f>
        <v>4225</v>
      </c>
      <c r="E164" s="18">
        <f>E165+E166</f>
        <v>10931</v>
      </c>
      <c r="F164" s="18">
        <f aca="true" t="shared" si="117" ref="F164:G166">H164+J164+L164+N164</f>
        <v>1202</v>
      </c>
      <c r="G164" s="18">
        <f t="shared" si="117"/>
        <v>2978</v>
      </c>
      <c r="H164" s="18">
        <f aca="true" t="shared" si="118" ref="H164:U164">H165+H166</f>
        <v>394</v>
      </c>
      <c r="I164" s="18">
        <f t="shared" si="118"/>
        <v>920</v>
      </c>
      <c r="J164" s="18">
        <f t="shared" si="118"/>
        <v>555</v>
      </c>
      <c r="K164" s="18">
        <f t="shared" si="118"/>
        <v>1462</v>
      </c>
      <c r="L164" s="18">
        <f t="shared" si="118"/>
        <v>41</v>
      </c>
      <c r="M164" s="18">
        <f t="shared" si="118"/>
        <v>67</v>
      </c>
      <c r="N164" s="18">
        <f t="shared" si="118"/>
        <v>212</v>
      </c>
      <c r="O164" s="18">
        <f t="shared" si="118"/>
        <v>529</v>
      </c>
      <c r="P164" s="18">
        <f t="shared" si="118"/>
        <v>2705</v>
      </c>
      <c r="Q164" s="18">
        <f t="shared" si="118"/>
        <v>7208</v>
      </c>
      <c r="R164" s="18">
        <f t="shared" si="118"/>
        <v>318</v>
      </c>
      <c r="S164" s="18">
        <f t="shared" si="118"/>
        <v>745</v>
      </c>
      <c r="T164" s="18">
        <f t="shared" si="118"/>
        <v>205</v>
      </c>
      <c r="U164" s="18">
        <f t="shared" si="118"/>
        <v>348</v>
      </c>
      <c r="V164" s="19"/>
    </row>
    <row r="165" spans="1:22" ht="12.75">
      <c r="A165" s="29" t="s">
        <v>71</v>
      </c>
      <c r="B165" s="1">
        <f t="shared" si="116"/>
        <v>2474</v>
      </c>
      <c r="C165" s="1">
        <f t="shared" si="116"/>
        <v>6175</v>
      </c>
      <c r="D165" s="1">
        <f>F165+P165+R165</f>
        <v>2387</v>
      </c>
      <c r="E165" s="1">
        <f>G165+Q165+S165</f>
        <v>6012</v>
      </c>
      <c r="F165" s="1">
        <f t="shared" si="117"/>
        <v>720</v>
      </c>
      <c r="G165" s="1">
        <f t="shared" si="117"/>
        <v>1685</v>
      </c>
      <c r="H165" s="10">
        <v>264</v>
      </c>
      <c r="I165" s="10">
        <v>609</v>
      </c>
      <c r="J165" s="10">
        <v>312</v>
      </c>
      <c r="K165" s="10">
        <v>787</v>
      </c>
      <c r="L165" s="10">
        <v>24</v>
      </c>
      <c r="M165" s="10">
        <v>33</v>
      </c>
      <c r="N165" s="10">
        <v>120</v>
      </c>
      <c r="O165" s="10">
        <v>256</v>
      </c>
      <c r="P165" s="10">
        <v>1497</v>
      </c>
      <c r="Q165" s="10">
        <v>3954</v>
      </c>
      <c r="R165" s="10">
        <v>170</v>
      </c>
      <c r="S165" s="10">
        <v>373</v>
      </c>
      <c r="T165" s="10">
        <v>87</v>
      </c>
      <c r="U165" s="10">
        <v>163</v>
      </c>
      <c r="V165" s="5"/>
    </row>
    <row r="166" spans="1:21" s="36" customFormat="1" ht="11.25" customHeight="1">
      <c r="A166" s="27" t="s">
        <v>72</v>
      </c>
      <c r="B166" s="6">
        <f t="shared" si="116"/>
        <v>1956</v>
      </c>
      <c r="C166" s="6">
        <f t="shared" si="116"/>
        <v>5104</v>
      </c>
      <c r="D166" s="6">
        <f>F166+P166+R166</f>
        <v>1838</v>
      </c>
      <c r="E166" s="6">
        <f>G166+Q166+S166</f>
        <v>4919</v>
      </c>
      <c r="F166" s="6">
        <f t="shared" si="117"/>
        <v>482</v>
      </c>
      <c r="G166" s="6">
        <f t="shared" si="117"/>
        <v>1293</v>
      </c>
      <c r="H166" s="32">
        <v>130</v>
      </c>
      <c r="I166" s="32">
        <v>311</v>
      </c>
      <c r="J166" s="32">
        <v>243</v>
      </c>
      <c r="K166" s="32">
        <v>675</v>
      </c>
      <c r="L166" s="32">
        <v>17</v>
      </c>
      <c r="M166" s="32">
        <v>34</v>
      </c>
      <c r="N166" s="32">
        <v>92</v>
      </c>
      <c r="O166" s="32">
        <v>273</v>
      </c>
      <c r="P166" s="32">
        <v>1208</v>
      </c>
      <c r="Q166" s="32">
        <v>3254</v>
      </c>
      <c r="R166" s="32">
        <v>148</v>
      </c>
      <c r="S166" s="32">
        <v>372</v>
      </c>
      <c r="T166" s="32">
        <v>118</v>
      </c>
      <c r="U166" s="32">
        <v>185</v>
      </c>
    </row>
    <row r="167" spans="1:22" ht="11.25" customHeight="1">
      <c r="A167" s="29"/>
      <c r="B167" s="1"/>
      <c r="C167" s="1"/>
      <c r="D167" s="1"/>
      <c r="E167" s="1"/>
      <c r="F167" s="1"/>
      <c r="G167" s="1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5"/>
    </row>
    <row r="168" spans="1:22" s="20" customFormat="1" ht="12.75">
      <c r="A168" s="18" t="s">
        <v>22</v>
      </c>
      <c r="B168" s="18">
        <f aca="true" t="shared" si="119" ref="B168:C170">F168+P168+R168+T168</f>
        <v>489</v>
      </c>
      <c r="C168" s="18">
        <f t="shared" si="119"/>
        <v>1461</v>
      </c>
      <c r="D168" s="18">
        <f>D169+D170</f>
        <v>320</v>
      </c>
      <c r="E168" s="18">
        <f>E169+E170</f>
        <v>1076</v>
      </c>
      <c r="F168" s="18">
        <f aca="true" t="shared" si="120" ref="F168:G170">H168+J168+L168+N168</f>
        <v>59</v>
      </c>
      <c r="G168" s="18">
        <f t="shared" si="120"/>
        <v>291</v>
      </c>
      <c r="H168" s="18">
        <f aca="true" t="shared" si="121" ref="H168:U168">H169+H170</f>
        <v>16</v>
      </c>
      <c r="I168" s="18">
        <f t="shared" si="121"/>
        <v>104</v>
      </c>
      <c r="J168" s="18">
        <f t="shared" si="121"/>
        <v>28</v>
      </c>
      <c r="K168" s="18">
        <f t="shared" si="121"/>
        <v>93</v>
      </c>
      <c r="L168" s="18">
        <f t="shared" si="121"/>
        <v>2</v>
      </c>
      <c r="M168" s="18">
        <f t="shared" si="121"/>
        <v>6</v>
      </c>
      <c r="N168" s="18">
        <f t="shared" si="121"/>
        <v>13</v>
      </c>
      <c r="O168" s="18">
        <f t="shared" si="121"/>
        <v>88</v>
      </c>
      <c r="P168" s="18">
        <f t="shared" si="121"/>
        <v>235</v>
      </c>
      <c r="Q168" s="18">
        <f t="shared" si="121"/>
        <v>778</v>
      </c>
      <c r="R168" s="18">
        <f t="shared" si="121"/>
        <v>26</v>
      </c>
      <c r="S168" s="18">
        <f t="shared" si="121"/>
        <v>7</v>
      </c>
      <c r="T168" s="18">
        <f t="shared" si="121"/>
        <v>169</v>
      </c>
      <c r="U168" s="18">
        <f t="shared" si="121"/>
        <v>385</v>
      </c>
      <c r="V168" s="19"/>
    </row>
    <row r="169" spans="1:22" ht="12.75">
      <c r="A169" s="29" t="s">
        <v>71</v>
      </c>
      <c r="B169" s="1">
        <f t="shared" si="119"/>
        <v>258</v>
      </c>
      <c r="C169" s="1">
        <f t="shared" si="119"/>
        <v>677</v>
      </c>
      <c r="D169" s="1">
        <f>F169+P169+R169</f>
        <v>187</v>
      </c>
      <c r="E169" s="1">
        <f>G169+Q169+S169</f>
        <v>526</v>
      </c>
      <c r="F169" s="1">
        <f t="shared" si="120"/>
        <v>36</v>
      </c>
      <c r="G169" s="1">
        <f t="shared" si="120"/>
        <v>171</v>
      </c>
      <c r="H169" s="10">
        <v>10</v>
      </c>
      <c r="I169" s="10">
        <v>65</v>
      </c>
      <c r="J169" s="10">
        <v>18</v>
      </c>
      <c r="K169" s="10">
        <v>55</v>
      </c>
      <c r="L169" s="10">
        <v>2</v>
      </c>
      <c r="M169" s="10">
        <v>3</v>
      </c>
      <c r="N169" s="10">
        <v>6</v>
      </c>
      <c r="O169" s="10">
        <v>48</v>
      </c>
      <c r="P169" s="10">
        <v>135</v>
      </c>
      <c r="Q169" s="10">
        <v>351</v>
      </c>
      <c r="R169" s="10">
        <v>16</v>
      </c>
      <c r="S169" s="10">
        <v>4</v>
      </c>
      <c r="T169" s="10">
        <v>71</v>
      </c>
      <c r="U169" s="10">
        <v>151</v>
      </c>
      <c r="V169" s="5"/>
    </row>
    <row r="170" spans="1:21" s="36" customFormat="1" ht="12.75">
      <c r="A170" s="27" t="s">
        <v>72</v>
      </c>
      <c r="B170" s="6">
        <f t="shared" si="119"/>
        <v>231</v>
      </c>
      <c r="C170" s="6">
        <f t="shared" si="119"/>
        <v>784</v>
      </c>
      <c r="D170" s="6">
        <f>F170+P170+R170</f>
        <v>133</v>
      </c>
      <c r="E170" s="6">
        <f>G170+Q170+S170</f>
        <v>550</v>
      </c>
      <c r="F170" s="6">
        <f t="shared" si="120"/>
        <v>23</v>
      </c>
      <c r="G170" s="6">
        <f t="shared" si="120"/>
        <v>120</v>
      </c>
      <c r="H170" s="32">
        <v>6</v>
      </c>
      <c r="I170" s="32">
        <v>39</v>
      </c>
      <c r="J170" s="32">
        <v>10</v>
      </c>
      <c r="K170" s="32">
        <v>38</v>
      </c>
      <c r="L170" s="32">
        <v>0</v>
      </c>
      <c r="M170" s="32">
        <v>3</v>
      </c>
      <c r="N170" s="32">
        <v>7</v>
      </c>
      <c r="O170" s="32">
        <v>40</v>
      </c>
      <c r="P170" s="32">
        <v>100</v>
      </c>
      <c r="Q170" s="32">
        <v>427</v>
      </c>
      <c r="R170" s="32">
        <v>10</v>
      </c>
      <c r="S170" s="32">
        <v>3</v>
      </c>
      <c r="T170" s="32">
        <v>98</v>
      </c>
      <c r="U170" s="32">
        <v>234</v>
      </c>
    </row>
    <row r="171" spans="1:22" ht="12.75">
      <c r="A171" s="18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5"/>
    </row>
    <row r="172" spans="1:22" s="20" customFormat="1" ht="12.75">
      <c r="A172" s="57" t="s">
        <v>36</v>
      </c>
      <c r="B172" s="18">
        <f aca="true" t="shared" si="122" ref="B172:K172">B173+B174</f>
        <v>201</v>
      </c>
      <c r="C172" s="18">
        <f t="shared" si="122"/>
        <v>638</v>
      </c>
      <c r="D172" s="18">
        <f t="shared" si="122"/>
        <v>191</v>
      </c>
      <c r="E172" s="18">
        <f t="shared" si="122"/>
        <v>606</v>
      </c>
      <c r="F172" s="18">
        <f t="shared" si="122"/>
        <v>65</v>
      </c>
      <c r="G172" s="18">
        <f t="shared" si="122"/>
        <v>189</v>
      </c>
      <c r="H172" s="18">
        <f t="shared" si="122"/>
        <v>17</v>
      </c>
      <c r="I172" s="18">
        <f t="shared" si="122"/>
        <v>44</v>
      </c>
      <c r="J172" s="18">
        <f t="shared" si="122"/>
        <v>36</v>
      </c>
      <c r="K172" s="18">
        <f t="shared" si="122"/>
        <v>116</v>
      </c>
      <c r="L172" s="18">
        <f aca="true" t="shared" si="123" ref="L172:U172">L173+L174</f>
        <v>1</v>
      </c>
      <c r="M172" s="18">
        <f t="shared" si="123"/>
        <v>4</v>
      </c>
      <c r="N172" s="18">
        <f t="shared" si="123"/>
        <v>11</v>
      </c>
      <c r="O172" s="18">
        <f t="shared" si="123"/>
        <v>25</v>
      </c>
      <c r="P172" s="18">
        <f t="shared" si="123"/>
        <v>108</v>
      </c>
      <c r="Q172" s="18">
        <f t="shared" si="123"/>
        <v>346</v>
      </c>
      <c r="R172" s="18">
        <f t="shared" si="123"/>
        <v>18</v>
      </c>
      <c r="S172" s="18">
        <f t="shared" si="123"/>
        <v>71</v>
      </c>
      <c r="T172" s="18">
        <f t="shared" si="123"/>
        <v>10</v>
      </c>
      <c r="U172" s="18">
        <f t="shared" si="123"/>
        <v>32</v>
      </c>
      <c r="V172" s="19"/>
    </row>
    <row r="173" spans="1:22" ht="12.75">
      <c r="A173" s="29" t="s">
        <v>71</v>
      </c>
      <c r="B173" s="1">
        <f aca="true" t="shared" si="124" ref="B173:U173">SUM(B177+B181)</f>
        <v>96</v>
      </c>
      <c r="C173" s="1">
        <f t="shared" si="124"/>
        <v>298</v>
      </c>
      <c r="D173" s="1">
        <f t="shared" si="124"/>
        <v>94</v>
      </c>
      <c r="E173" s="1">
        <f t="shared" si="124"/>
        <v>280</v>
      </c>
      <c r="F173" s="1">
        <f t="shared" si="124"/>
        <v>36</v>
      </c>
      <c r="G173" s="1">
        <f t="shared" si="124"/>
        <v>89</v>
      </c>
      <c r="H173" s="1">
        <f t="shared" si="124"/>
        <v>10</v>
      </c>
      <c r="I173" s="1">
        <f t="shared" si="124"/>
        <v>23</v>
      </c>
      <c r="J173" s="1">
        <f t="shared" si="124"/>
        <v>21</v>
      </c>
      <c r="K173" s="1">
        <f t="shared" si="124"/>
        <v>56</v>
      </c>
      <c r="L173" s="1">
        <f t="shared" si="124"/>
        <v>0</v>
      </c>
      <c r="M173" s="1">
        <f t="shared" si="124"/>
        <v>0</v>
      </c>
      <c r="N173" s="1">
        <f t="shared" si="124"/>
        <v>5</v>
      </c>
      <c r="O173" s="1">
        <f t="shared" si="124"/>
        <v>10</v>
      </c>
      <c r="P173" s="1">
        <f t="shared" si="124"/>
        <v>49</v>
      </c>
      <c r="Q173" s="1">
        <f t="shared" si="124"/>
        <v>160</v>
      </c>
      <c r="R173" s="1">
        <f t="shared" si="124"/>
        <v>9</v>
      </c>
      <c r="S173" s="1">
        <f t="shared" si="124"/>
        <v>31</v>
      </c>
      <c r="T173" s="1">
        <f t="shared" si="124"/>
        <v>2</v>
      </c>
      <c r="U173" s="1">
        <f t="shared" si="124"/>
        <v>18</v>
      </c>
      <c r="V173" s="5"/>
    </row>
    <row r="174" spans="1:22" ht="12.75">
      <c r="A174" s="29" t="s">
        <v>72</v>
      </c>
      <c r="B174" s="1">
        <f aca="true" t="shared" si="125" ref="B174:U174">SUM(B178+B182)</f>
        <v>105</v>
      </c>
      <c r="C174" s="1">
        <f t="shared" si="125"/>
        <v>340</v>
      </c>
      <c r="D174" s="1">
        <f t="shared" si="125"/>
        <v>97</v>
      </c>
      <c r="E174" s="1">
        <f t="shared" si="125"/>
        <v>326</v>
      </c>
      <c r="F174" s="1">
        <f t="shared" si="125"/>
        <v>29</v>
      </c>
      <c r="G174" s="1">
        <f t="shared" si="125"/>
        <v>100</v>
      </c>
      <c r="H174" s="1">
        <f t="shared" si="125"/>
        <v>7</v>
      </c>
      <c r="I174" s="1">
        <f t="shared" si="125"/>
        <v>21</v>
      </c>
      <c r="J174" s="1">
        <f t="shared" si="125"/>
        <v>15</v>
      </c>
      <c r="K174" s="1">
        <f t="shared" si="125"/>
        <v>60</v>
      </c>
      <c r="L174" s="1">
        <f t="shared" si="125"/>
        <v>1</v>
      </c>
      <c r="M174" s="1">
        <f t="shared" si="125"/>
        <v>4</v>
      </c>
      <c r="N174" s="1">
        <f t="shared" si="125"/>
        <v>6</v>
      </c>
      <c r="O174" s="1">
        <f t="shared" si="125"/>
        <v>15</v>
      </c>
      <c r="P174" s="1">
        <f t="shared" si="125"/>
        <v>59</v>
      </c>
      <c r="Q174" s="1">
        <f t="shared" si="125"/>
        <v>186</v>
      </c>
      <c r="R174" s="1">
        <f t="shared" si="125"/>
        <v>9</v>
      </c>
      <c r="S174" s="1">
        <f t="shared" si="125"/>
        <v>40</v>
      </c>
      <c r="T174" s="1">
        <f t="shared" si="125"/>
        <v>8</v>
      </c>
      <c r="U174" s="1">
        <f t="shared" si="125"/>
        <v>14</v>
      </c>
      <c r="V174" s="5"/>
    </row>
    <row r="175" spans="1:22" ht="12" customHeight="1">
      <c r="A175" s="18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5"/>
    </row>
    <row r="176" spans="1:22" s="20" customFormat="1" ht="12" customHeight="1">
      <c r="A176" s="18" t="s">
        <v>22</v>
      </c>
      <c r="B176" s="18">
        <f aca="true" t="shared" si="126" ref="B176:C178">F176+P176+R176+T176</f>
        <v>31</v>
      </c>
      <c r="C176" s="18">
        <f t="shared" si="126"/>
        <v>139</v>
      </c>
      <c r="D176" s="18">
        <f>D177+D178</f>
        <v>21</v>
      </c>
      <c r="E176" s="18">
        <f>E177+E178</f>
        <v>112</v>
      </c>
      <c r="F176" s="18">
        <f aca="true" t="shared" si="127" ref="F176:G178">H176+J176+L176+N176</f>
        <v>7</v>
      </c>
      <c r="G176" s="18">
        <f t="shared" si="127"/>
        <v>21</v>
      </c>
      <c r="H176" s="18">
        <f aca="true" t="shared" si="128" ref="H176:U176">H177+H178</f>
        <v>1</v>
      </c>
      <c r="I176" s="18">
        <f t="shared" si="128"/>
        <v>7</v>
      </c>
      <c r="J176" s="18">
        <f t="shared" si="128"/>
        <v>2</v>
      </c>
      <c r="K176" s="18">
        <f t="shared" si="128"/>
        <v>9</v>
      </c>
      <c r="L176" s="18">
        <f t="shared" si="128"/>
        <v>0</v>
      </c>
      <c r="M176" s="18">
        <f t="shared" si="128"/>
        <v>1</v>
      </c>
      <c r="N176" s="18">
        <f t="shared" si="128"/>
        <v>4</v>
      </c>
      <c r="O176" s="18">
        <f t="shared" si="128"/>
        <v>4</v>
      </c>
      <c r="P176" s="18">
        <f t="shared" si="128"/>
        <v>14</v>
      </c>
      <c r="Q176" s="18">
        <f t="shared" si="128"/>
        <v>90</v>
      </c>
      <c r="R176" s="18">
        <f t="shared" si="128"/>
        <v>0</v>
      </c>
      <c r="S176" s="18">
        <f t="shared" si="128"/>
        <v>1</v>
      </c>
      <c r="T176" s="18">
        <f t="shared" si="128"/>
        <v>10</v>
      </c>
      <c r="U176" s="18">
        <f t="shared" si="128"/>
        <v>27</v>
      </c>
      <c r="V176" s="19"/>
    </row>
    <row r="177" spans="1:22" ht="12" customHeight="1">
      <c r="A177" s="29" t="s">
        <v>71</v>
      </c>
      <c r="B177" s="1">
        <f t="shared" si="126"/>
        <v>17</v>
      </c>
      <c r="C177" s="1">
        <f t="shared" si="126"/>
        <v>77</v>
      </c>
      <c r="D177" s="1">
        <f>F177+P177+R177</f>
        <v>15</v>
      </c>
      <c r="E177" s="1">
        <f>G177+Q177+S177</f>
        <v>62</v>
      </c>
      <c r="F177" s="1">
        <f t="shared" si="127"/>
        <v>5</v>
      </c>
      <c r="G177" s="1">
        <f t="shared" si="127"/>
        <v>8</v>
      </c>
      <c r="H177" s="10">
        <v>1</v>
      </c>
      <c r="I177" s="10">
        <v>2</v>
      </c>
      <c r="J177" s="10">
        <v>2</v>
      </c>
      <c r="K177" s="10">
        <v>4</v>
      </c>
      <c r="L177" s="10">
        <v>0</v>
      </c>
      <c r="M177" s="10">
        <v>0</v>
      </c>
      <c r="N177" s="10">
        <v>2</v>
      </c>
      <c r="O177" s="10">
        <v>2</v>
      </c>
      <c r="P177" s="10">
        <v>10</v>
      </c>
      <c r="Q177" s="10">
        <v>53</v>
      </c>
      <c r="R177" s="10">
        <v>0</v>
      </c>
      <c r="S177" s="10">
        <v>1</v>
      </c>
      <c r="T177" s="10">
        <v>2</v>
      </c>
      <c r="U177" s="10">
        <v>15</v>
      </c>
      <c r="V177" s="5"/>
    </row>
    <row r="178" spans="1:22" ht="12.75">
      <c r="A178" s="30" t="s">
        <v>72</v>
      </c>
      <c r="B178" s="2">
        <f t="shared" si="126"/>
        <v>14</v>
      </c>
      <c r="C178" s="2">
        <f t="shared" si="126"/>
        <v>62</v>
      </c>
      <c r="D178" s="2">
        <f>F178+P178+R178</f>
        <v>6</v>
      </c>
      <c r="E178" s="2">
        <f>G178+Q178+S178</f>
        <v>50</v>
      </c>
      <c r="F178" s="2">
        <f t="shared" si="127"/>
        <v>2</v>
      </c>
      <c r="G178" s="2">
        <f t="shared" si="127"/>
        <v>13</v>
      </c>
      <c r="H178" s="35">
        <v>0</v>
      </c>
      <c r="I178" s="35">
        <v>5</v>
      </c>
      <c r="J178" s="35">
        <v>0</v>
      </c>
      <c r="K178" s="35">
        <v>5</v>
      </c>
      <c r="L178" s="35">
        <v>0</v>
      </c>
      <c r="M178" s="35">
        <v>1</v>
      </c>
      <c r="N178" s="35">
        <v>2</v>
      </c>
      <c r="O178" s="35">
        <v>2</v>
      </c>
      <c r="P178" s="35">
        <v>4</v>
      </c>
      <c r="Q178" s="35">
        <v>37</v>
      </c>
      <c r="R178" s="35">
        <v>0</v>
      </c>
      <c r="S178" s="35">
        <v>0</v>
      </c>
      <c r="T178" s="35">
        <v>8</v>
      </c>
      <c r="U178" s="35">
        <v>12</v>
      </c>
      <c r="V178" s="5"/>
    </row>
    <row r="179" spans="1:21" s="5" customFormat="1" ht="12.75">
      <c r="A179" s="30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1:22" s="20" customFormat="1" ht="12.75">
      <c r="A180" s="18" t="s">
        <v>76</v>
      </c>
      <c r="B180" s="18">
        <f aca="true" t="shared" si="129" ref="B180:C182">F180+P180+R180+T180</f>
        <v>170</v>
      </c>
      <c r="C180" s="18">
        <f t="shared" si="129"/>
        <v>499</v>
      </c>
      <c r="D180" s="18">
        <f>D181+D182</f>
        <v>170</v>
      </c>
      <c r="E180" s="18">
        <f>E181+E182</f>
        <v>494</v>
      </c>
      <c r="F180" s="18">
        <f aca="true" t="shared" si="130" ref="F180:G182">H180+J180+L180+N180</f>
        <v>58</v>
      </c>
      <c r="G180" s="18">
        <f t="shared" si="130"/>
        <v>168</v>
      </c>
      <c r="H180" s="18">
        <f aca="true" t="shared" si="131" ref="H180:U180">H181+H182</f>
        <v>16</v>
      </c>
      <c r="I180" s="18">
        <f t="shared" si="131"/>
        <v>37</v>
      </c>
      <c r="J180" s="18">
        <f t="shared" si="131"/>
        <v>34</v>
      </c>
      <c r="K180" s="18">
        <f t="shared" si="131"/>
        <v>107</v>
      </c>
      <c r="L180" s="18">
        <f t="shared" si="131"/>
        <v>1</v>
      </c>
      <c r="M180" s="18">
        <f t="shared" si="131"/>
        <v>3</v>
      </c>
      <c r="N180" s="18">
        <f t="shared" si="131"/>
        <v>7</v>
      </c>
      <c r="O180" s="18">
        <f t="shared" si="131"/>
        <v>21</v>
      </c>
      <c r="P180" s="18">
        <f t="shared" si="131"/>
        <v>94</v>
      </c>
      <c r="Q180" s="18">
        <f t="shared" si="131"/>
        <v>256</v>
      </c>
      <c r="R180" s="18">
        <f t="shared" si="131"/>
        <v>18</v>
      </c>
      <c r="S180" s="18">
        <f t="shared" si="131"/>
        <v>70</v>
      </c>
      <c r="T180" s="18">
        <f t="shared" si="131"/>
        <v>0</v>
      </c>
      <c r="U180" s="18">
        <f t="shared" si="131"/>
        <v>5</v>
      </c>
      <c r="V180" s="19"/>
    </row>
    <row r="181" spans="1:22" ht="12.75">
      <c r="A181" s="29" t="s">
        <v>71</v>
      </c>
      <c r="B181" s="1">
        <f t="shared" si="129"/>
        <v>79</v>
      </c>
      <c r="C181" s="1">
        <f t="shared" si="129"/>
        <v>221</v>
      </c>
      <c r="D181" s="1">
        <f>F181+P181+R181</f>
        <v>79</v>
      </c>
      <c r="E181" s="1">
        <f>G181+Q181+S181</f>
        <v>218</v>
      </c>
      <c r="F181" s="1">
        <f t="shared" si="130"/>
        <v>31</v>
      </c>
      <c r="G181" s="1">
        <f t="shared" si="130"/>
        <v>81</v>
      </c>
      <c r="H181" s="10">
        <v>9</v>
      </c>
      <c r="I181" s="10">
        <v>21</v>
      </c>
      <c r="J181" s="10">
        <v>19</v>
      </c>
      <c r="K181" s="10">
        <v>52</v>
      </c>
      <c r="L181" s="10">
        <v>0</v>
      </c>
      <c r="M181" s="10">
        <v>0</v>
      </c>
      <c r="N181" s="10">
        <v>3</v>
      </c>
      <c r="O181" s="10">
        <v>8</v>
      </c>
      <c r="P181" s="10">
        <v>39</v>
      </c>
      <c r="Q181" s="10">
        <v>107</v>
      </c>
      <c r="R181" s="10">
        <v>9</v>
      </c>
      <c r="S181" s="10">
        <v>30</v>
      </c>
      <c r="T181" s="10">
        <v>0</v>
      </c>
      <c r="U181" s="10">
        <v>3</v>
      </c>
      <c r="V181" s="5"/>
    </row>
    <row r="182" spans="1:21" s="36" customFormat="1" ht="12.75">
      <c r="A182" s="27" t="s">
        <v>72</v>
      </c>
      <c r="B182" s="6">
        <f t="shared" si="129"/>
        <v>91</v>
      </c>
      <c r="C182" s="6">
        <f t="shared" si="129"/>
        <v>278</v>
      </c>
      <c r="D182" s="6">
        <f>F182+P182+R182</f>
        <v>91</v>
      </c>
      <c r="E182" s="6">
        <f>G182+Q182+S182</f>
        <v>276</v>
      </c>
      <c r="F182" s="6">
        <f t="shared" si="130"/>
        <v>27</v>
      </c>
      <c r="G182" s="6">
        <f t="shared" si="130"/>
        <v>87</v>
      </c>
      <c r="H182" s="32">
        <v>7</v>
      </c>
      <c r="I182" s="32">
        <v>16</v>
      </c>
      <c r="J182" s="32">
        <v>15</v>
      </c>
      <c r="K182" s="32">
        <v>55</v>
      </c>
      <c r="L182" s="32">
        <v>1</v>
      </c>
      <c r="M182" s="32">
        <v>3</v>
      </c>
      <c r="N182" s="32">
        <v>4</v>
      </c>
      <c r="O182" s="32">
        <v>13</v>
      </c>
      <c r="P182" s="32">
        <v>55</v>
      </c>
      <c r="Q182" s="32">
        <v>149</v>
      </c>
      <c r="R182" s="32">
        <v>9</v>
      </c>
      <c r="S182" s="32">
        <v>40</v>
      </c>
      <c r="T182" s="32">
        <v>0</v>
      </c>
      <c r="U182" s="32">
        <v>2</v>
      </c>
    </row>
    <row r="183" spans="1:22" ht="12.75">
      <c r="A183" s="18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5"/>
    </row>
    <row r="184" spans="1:22" s="20" customFormat="1" ht="12.75">
      <c r="A184" s="57" t="s">
        <v>37</v>
      </c>
      <c r="B184" s="18">
        <f aca="true" t="shared" si="132" ref="B184:K184">B185+B186</f>
        <v>286</v>
      </c>
      <c r="C184" s="18">
        <f t="shared" si="132"/>
        <v>692</v>
      </c>
      <c r="D184" s="18">
        <f t="shared" si="132"/>
        <v>264</v>
      </c>
      <c r="E184" s="18">
        <f t="shared" si="132"/>
        <v>652</v>
      </c>
      <c r="F184" s="18">
        <f t="shared" si="132"/>
        <v>39</v>
      </c>
      <c r="G184" s="18">
        <f t="shared" si="132"/>
        <v>103</v>
      </c>
      <c r="H184" s="18">
        <f t="shared" si="132"/>
        <v>15</v>
      </c>
      <c r="I184" s="18">
        <f t="shared" si="132"/>
        <v>43</v>
      </c>
      <c r="J184" s="18">
        <f t="shared" si="132"/>
        <v>19</v>
      </c>
      <c r="K184" s="18">
        <f t="shared" si="132"/>
        <v>43</v>
      </c>
      <c r="L184" s="18">
        <f aca="true" t="shared" si="133" ref="L184:U184">L185+L186</f>
        <v>1</v>
      </c>
      <c r="M184" s="18">
        <f t="shared" si="133"/>
        <v>2</v>
      </c>
      <c r="N184" s="18">
        <f t="shared" si="133"/>
        <v>4</v>
      </c>
      <c r="O184" s="18">
        <f t="shared" si="133"/>
        <v>15</v>
      </c>
      <c r="P184" s="18">
        <f t="shared" si="133"/>
        <v>205</v>
      </c>
      <c r="Q184" s="18">
        <f t="shared" si="133"/>
        <v>507</v>
      </c>
      <c r="R184" s="18">
        <f t="shared" si="133"/>
        <v>20</v>
      </c>
      <c r="S184" s="18">
        <f t="shared" si="133"/>
        <v>42</v>
      </c>
      <c r="T184" s="18">
        <f t="shared" si="133"/>
        <v>22</v>
      </c>
      <c r="U184" s="18">
        <f t="shared" si="133"/>
        <v>40</v>
      </c>
      <c r="V184" s="19"/>
    </row>
    <row r="185" spans="1:22" ht="12.75">
      <c r="A185" s="29" t="s">
        <v>71</v>
      </c>
      <c r="B185" s="1">
        <f>B189+B193+B197</f>
        <v>153</v>
      </c>
      <c r="C185" s="1">
        <f>C189+C193+C197</f>
        <v>349</v>
      </c>
      <c r="D185" s="1">
        <f>F185+P185+R185</f>
        <v>135</v>
      </c>
      <c r="E185" s="1">
        <f>G185+Q185+S185</f>
        <v>322</v>
      </c>
      <c r="F185" s="1">
        <f aca="true" t="shared" si="134" ref="F185:U186">F189+F193+F197</f>
        <v>22</v>
      </c>
      <c r="G185" s="1">
        <f t="shared" si="134"/>
        <v>46</v>
      </c>
      <c r="H185" s="1">
        <f t="shared" si="134"/>
        <v>7</v>
      </c>
      <c r="I185" s="1">
        <f t="shared" si="134"/>
        <v>16</v>
      </c>
      <c r="J185" s="1">
        <f t="shared" si="134"/>
        <v>14</v>
      </c>
      <c r="K185" s="1">
        <f t="shared" si="134"/>
        <v>22</v>
      </c>
      <c r="L185" s="1">
        <f t="shared" si="134"/>
        <v>0</v>
      </c>
      <c r="M185" s="1">
        <f t="shared" si="134"/>
        <v>1</v>
      </c>
      <c r="N185" s="1">
        <f t="shared" si="134"/>
        <v>1</v>
      </c>
      <c r="O185" s="1">
        <f t="shared" si="134"/>
        <v>7</v>
      </c>
      <c r="P185" s="1">
        <f t="shared" si="134"/>
        <v>103</v>
      </c>
      <c r="Q185" s="1">
        <f t="shared" si="134"/>
        <v>259</v>
      </c>
      <c r="R185" s="1">
        <f t="shared" si="134"/>
        <v>10</v>
      </c>
      <c r="S185" s="1">
        <f t="shared" si="134"/>
        <v>17</v>
      </c>
      <c r="T185" s="1">
        <f t="shared" si="134"/>
        <v>18</v>
      </c>
      <c r="U185" s="1">
        <f t="shared" si="134"/>
        <v>27</v>
      </c>
      <c r="V185" s="5"/>
    </row>
    <row r="186" spans="1:22" ht="12.75">
      <c r="A186" s="29" t="s">
        <v>72</v>
      </c>
      <c r="B186" s="1">
        <f>B190+B194+B198</f>
        <v>133</v>
      </c>
      <c r="C186" s="1">
        <f>C190+C194+C198</f>
        <v>343</v>
      </c>
      <c r="D186" s="1">
        <f>F186+P186+R186</f>
        <v>129</v>
      </c>
      <c r="E186" s="1">
        <f>G186+Q186+S186</f>
        <v>330</v>
      </c>
      <c r="F186" s="1">
        <f t="shared" si="134"/>
        <v>17</v>
      </c>
      <c r="G186" s="1">
        <f t="shared" si="134"/>
        <v>57</v>
      </c>
      <c r="H186" s="1">
        <f t="shared" si="134"/>
        <v>8</v>
      </c>
      <c r="I186" s="1">
        <f t="shared" si="134"/>
        <v>27</v>
      </c>
      <c r="J186" s="1">
        <f t="shared" si="134"/>
        <v>5</v>
      </c>
      <c r="K186" s="1">
        <f t="shared" si="134"/>
        <v>21</v>
      </c>
      <c r="L186" s="1">
        <f t="shared" si="134"/>
        <v>1</v>
      </c>
      <c r="M186" s="1">
        <f t="shared" si="134"/>
        <v>1</v>
      </c>
      <c r="N186" s="1">
        <f t="shared" si="134"/>
        <v>3</v>
      </c>
      <c r="O186" s="1">
        <f t="shared" si="134"/>
        <v>8</v>
      </c>
      <c r="P186" s="1">
        <f t="shared" si="134"/>
        <v>102</v>
      </c>
      <c r="Q186" s="1">
        <f t="shared" si="134"/>
        <v>248</v>
      </c>
      <c r="R186" s="1">
        <f t="shared" si="134"/>
        <v>10</v>
      </c>
      <c r="S186" s="1">
        <f t="shared" si="134"/>
        <v>25</v>
      </c>
      <c r="T186" s="1">
        <f t="shared" si="134"/>
        <v>4</v>
      </c>
      <c r="U186" s="1">
        <f t="shared" si="134"/>
        <v>13</v>
      </c>
      <c r="V186" s="5"/>
    </row>
    <row r="187" spans="1:22" ht="12.75">
      <c r="A187" s="18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5"/>
    </row>
    <row r="188" spans="1:22" s="20" customFormat="1" ht="12.75">
      <c r="A188" s="18" t="s">
        <v>21</v>
      </c>
      <c r="B188" s="18">
        <f aca="true" t="shared" si="135" ref="B188:C190">F188+P188+R188+T188</f>
        <v>182</v>
      </c>
      <c r="C188" s="18">
        <f t="shared" si="135"/>
        <v>521</v>
      </c>
      <c r="D188" s="18">
        <f>D189+D190</f>
        <v>177</v>
      </c>
      <c r="E188" s="18">
        <f>E189+E190</f>
        <v>508</v>
      </c>
      <c r="F188" s="18">
        <f aca="true" t="shared" si="136" ref="F188:G190">H188+J188+L188+N188</f>
        <v>26</v>
      </c>
      <c r="G188" s="18">
        <f t="shared" si="136"/>
        <v>77</v>
      </c>
      <c r="H188" s="18">
        <f aca="true" t="shared" si="137" ref="H188:U188">H189+H190</f>
        <v>11</v>
      </c>
      <c r="I188" s="18">
        <f t="shared" si="137"/>
        <v>34</v>
      </c>
      <c r="J188" s="18">
        <f t="shared" si="137"/>
        <v>12</v>
      </c>
      <c r="K188" s="18">
        <f t="shared" si="137"/>
        <v>28</v>
      </c>
      <c r="L188" s="18">
        <f t="shared" si="137"/>
        <v>1</v>
      </c>
      <c r="M188" s="18">
        <f t="shared" si="137"/>
        <v>2</v>
      </c>
      <c r="N188" s="18">
        <f t="shared" si="137"/>
        <v>2</v>
      </c>
      <c r="O188" s="18">
        <f t="shared" si="137"/>
        <v>13</v>
      </c>
      <c r="P188" s="18">
        <f t="shared" si="137"/>
        <v>134</v>
      </c>
      <c r="Q188" s="18">
        <f t="shared" si="137"/>
        <v>397</v>
      </c>
      <c r="R188" s="18">
        <f t="shared" si="137"/>
        <v>17</v>
      </c>
      <c r="S188" s="18">
        <f t="shared" si="137"/>
        <v>34</v>
      </c>
      <c r="T188" s="18">
        <f t="shared" si="137"/>
        <v>5</v>
      </c>
      <c r="U188" s="18">
        <f t="shared" si="137"/>
        <v>13</v>
      </c>
      <c r="V188" s="19"/>
    </row>
    <row r="189" spans="1:22" ht="12.75">
      <c r="A189" s="29" t="s">
        <v>71</v>
      </c>
      <c r="B189" s="1">
        <f t="shared" si="135"/>
        <v>97</v>
      </c>
      <c r="C189" s="1">
        <f t="shared" si="135"/>
        <v>268</v>
      </c>
      <c r="D189" s="1">
        <f>F189+P189+R189</f>
        <v>92</v>
      </c>
      <c r="E189" s="1">
        <f>G189+Q189+S189</f>
        <v>263</v>
      </c>
      <c r="F189" s="1">
        <f t="shared" si="136"/>
        <v>13</v>
      </c>
      <c r="G189" s="1">
        <f t="shared" si="136"/>
        <v>35</v>
      </c>
      <c r="H189" s="10">
        <v>5</v>
      </c>
      <c r="I189" s="10">
        <v>13</v>
      </c>
      <c r="J189" s="10">
        <v>8</v>
      </c>
      <c r="K189" s="10">
        <v>14</v>
      </c>
      <c r="L189" s="10">
        <v>0</v>
      </c>
      <c r="M189" s="10">
        <v>1</v>
      </c>
      <c r="N189" s="10">
        <v>0</v>
      </c>
      <c r="O189" s="10">
        <v>7</v>
      </c>
      <c r="P189" s="10">
        <v>70</v>
      </c>
      <c r="Q189" s="10">
        <v>214</v>
      </c>
      <c r="R189" s="10">
        <v>9</v>
      </c>
      <c r="S189" s="10">
        <v>14</v>
      </c>
      <c r="T189" s="10">
        <v>5</v>
      </c>
      <c r="U189" s="10">
        <v>5</v>
      </c>
      <c r="V189" s="5"/>
    </row>
    <row r="190" spans="1:22" ht="12.75">
      <c r="A190" s="29" t="s">
        <v>72</v>
      </c>
      <c r="B190" s="1">
        <f t="shared" si="135"/>
        <v>85</v>
      </c>
      <c r="C190" s="1">
        <f t="shared" si="135"/>
        <v>253</v>
      </c>
      <c r="D190" s="1">
        <f>F190+P190+R190</f>
        <v>85</v>
      </c>
      <c r="E190" s="1">
        <f>G190+Q190+S190</f>
        <v>245</v>
      </c>
      <c r="F190" s="1">
        <f t="shared" si="136"/>
        <v>13</v>
      </c>
      <c r="G190" s="1">
        <f t="shared" si="136"/>
        <v>42</v>
      </c>
      <c r="H190" s="10">
        <v>6</v>
      </c>
      <c r="I190" s="10">
        <v>21</v>
      </c>
      <c r="J190" s="10">
        <v>4</v>
      </c>
      <c r="K190" s="10">
        <v>14</v>
      </c>
      <c r="L190" s="10">
        <v>1</v>
      </c>
      <c r="M190" s="10">
        <v>1</v>
      </c>
      <c r="N190" s="10">
        <v>2</v>
      </c>
      <c r="O190" s="10">
        <v>6</v>
      </c>
      <c r="P190" s="10">
        <v>64</v>
      </c>
      <c r="Q190" s="10">
        <v>183</v>
      </c>
      <c r="R190" s="10">
        <v>8</v>
      </c>
      <c r="S190" s="10">
        <v>20</v>
      </c>
      <c r="T190" s="10">
        <v>0</v>
      </c>
      <c r="U190" s="10">
        <v>8</v>
      </c>
      <c r="V190" s="5"/>
    </row>
    <row r="191" spans="1:22" ht="12.75">
      <c r="A191" s="18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5"/>
    </row>
    <row r="192" spans="1:22" s="20" customFormat="1" ht="12.75">
      <c r="A192" s="18" t="s">
        <v>22</v>
      </c>
      <c r="B192" s="18">
        <f aca="true" t="shared" si="138" ref="B192:C194">F192+P192+R192+T192</f>
        <v>35</v>
      </c>
      <c r="C192" s="18">
        <f t="shared" si="138"/>
        <v>91</v>
      </c>
      <c r="D192" s="18">
        <f>D193+D194</f>
        <v>28</v>
      </c>
      <c r="E192" s="18">
        <f>E193+E194</f>
        <v>77</v>
      </c>
      <c r="F192" s="18">
        <f aca="true" t="shared" si="139" ref="F192:G194">H192+J192+L192+N192</f>
        <v>6</v>
      </c>
      <c r="G192" s="18">
        <f t="shared" si="139"/>
        <v>15</v>
      </c>
      <c r="H192" s="18">
        <f aca="true" t="shared" si="140" ref="H192:U192">H193+H194</f>
        <v>2</v>
      </c>
      <c r="I192" s="18">
        <f t="shared" si="140"/>
        <v>5</v>
      </c>
      <c r="J192" s="18">
        <f t="shared" si="140"/>
        <v>3</v>
      </c>
      <c r="K192" s="18">
        <f t="shared" si="140"/>
        <v>9</v>
      </c>
      <c r="L192" s="18">
        <f t="shared" si="140"/>
        <v>0</v>
      </c>
      <c r="M192" s="18">
        <f t="shared" si="140"/>
        <v>0</v>
      </c>
      <c r="N192" s="18">
        <f t="shared" si="140"/>
        <v>1</v>
      </c>
      <c r="O192" s="18">
        <f t="shared" si="140"/>
        <v>1</v>
      </c>
      <c r="P192" s="18">
        <f t="shared" si="140"/>
        <v>21</v>
      </c>
      <c r="Q192" s="18">
        <f t="shared" si="140"/>
        <v>60</v>
      </c>
      <c r="R192" s="18">
        <f t="shared" si="140"/>
        <v>1</v>
      </c>
      <c r="S192" s="18">
        <f t="shared" si="140"/>
        <v>2</v>
      </c>
      <c r="T192" s="18">
        <f t="shared" si="140"/>
        <v>7</v>
      </c>
      <c r="U192" s="18">
        <f t="shared" si="140"/>
        <v>14</v>
      </c>
      <c r="V192" s="19"/>
    </row>
    <row r="193" spans="1:22" ht="12.75">
      <c r="A193" s="29" t="s">
        <v>71</v>
      </c>
      <c r="B193" s="1">
        <f t="shared" si="138"/>
        <v>20</v>
      </c>
      <c r="C193" s="1">
        <f t="shared" si="138"/>
        <v>41</v>
      </c>
      <c r="D193" s="1">
        <f>F193+P193+R193</f>
        <v>15</v>
      </c>
      <c r="E193" s="1">
        <f>G193+Q193+S193</f>
        <v>30</v>
      </c>
      <c r="F193" s="1">
        <f t="shared" si="139"/>
        <v>5</v>
      </c>
      <c r="G193" s="1">
        <f t="shared" si="139"/>
        <v>5</v>
      </c>
      <c r="H193" s="10">
        <v>2</v>
      </c>
      <c r="I193" s="10">
        <v>2</v>
      </c>
      <c r="J193" s="10">
        <v>3</v>
      </c>
      <c r="K193" s="10">
        <v>3</v>
      </c>
      <c r="L193" s="10">
        <v>0</v>
      </c>
      <c r="M193" s="10">
        <v>0</v>
      </c>
      <c r="N193" s="10">
        <v>0</v>
      </c>
      <c r="O193" s="10">
        <v>0</v>
      </c>
      <c r="P193" s="10">
        <v>10</v>
      </c>
      <c r="Q193" s="10">
        <v>25</v>
      </c>
      <c r="R193" s="10">
        <v>0</v>
      </c>
      <c r="S193" s="10">
        <v>0</v>
      </c>
      <c r="T193" s="10">
        <v>5</v>
      </c>
      <c r="U193" s="10">
        <v>11</v>
      </c>
      <c r="V193" s="5"/>
    </row>
    <row r="194" spans="1:22" ht="12.75">
      <c r="A194" s="29" t="s">
        <v>72</v>
      </c>
      <c r="B194" s="1">
        <f t="shared" si="138"/>
        <v>15</v>
      </c>
      <c r="C194" s="1">
        <f t="shared" si="138"/>
        <v>50</v>
      </c>
      <c r="D194" s="1">
        <f>F194+P194+R194</f>
        <v>13</v>
      </c>
      <c r="E194" s="1">
        <f>G194+Q194+S194</f>
        <v>47</v>
      </c>
      <c r="F194" s="1">
        <f t="shared" si="139"/>
        <v>1</v>
      </c>
      <c r="G194" s="1">
        <f t="shared" si="139"/>
        <v>10</v>
      </c>
      <c r="H194" s="10">
        <v>0</v>
      </c>
      <c r="I194" s="10">
        <v>3</v>
      </c>
      <c r="J194" s="10">
        <v>0</v>
      </c>
      <c r="K194" s="10">
        <v>6</v>
      </c>
      <c r="L194" s="10">
        <v>0</v>
      </c>
      <c r="M194" s="10">
        <v>0</v>
      </c>
      <c r="N194" s="10">
        <v>1</v>
      </c>
      <c r="O194" s="10">
        <v>1</v>
      </c>
      <c r="P194" s="10">
        <v>11</v>
      </c>
      <c r="Q194" s="10">
        <v>35</v>
      </c>
      <c r="R194" s="10">
        <v>1</v>
      </c>
      <c r="S194" s="10">
        <v>2</v>
      </c>
      <c r="T194" s="10">
        <v>2</v>
      </c>
      <c r="U194" s="10">
        <v>3</v>
      </c>
      <c r="V194" s="5"/>
    </row>
    <row r="195" spans="1:22" ht="12.75">
      <c r="A195" s="30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5"/>
    </row>
    <row r="196" spans="1:22" s="20" customFormat="1" ht="12.75">
      <c r="A196" s="18" t="s">
        <v>23</v>
      </c>
      <c r="B196" s="18">
        <f aca="true" t="shared" si="141" ref="B196:C198">F196+P196+R196+T196</f>
        <v>69</v>
      </c>
      <c r="C196" s="18">
        <f t="shared" si="141"/>
        <v>80</v>
      </c>
      <c r="D196" s="18">
        <f>D197+D198</f>
        <v>59</v>
      </c>
      <c r="E196" s="18">
        <f>E197+E198</f>
        <v>67</v>
      </c>
      <c r="F196" s="18">
        <f aca="true" t="shared" si="142" ref="F196:G198">H196+J196+L196+N196</f>
        <v>7</v>
      </c>
      <c r="G196" s="18">
        <f t="shared" si="142"/>
        <v>11</v>
      </c>
      <c r="H196" s="18">
        <f aca="true" t="shared" si="143" ref="H196:U196">H197+H198</f>
        <v>2</v>
      </c>
      <c r="I196" s="18">
        <f t="shared" si="143"/>
        <v>4</v>
      </c>
      <c r="J196" s="18">
        <f t="shared" si="143"/>
        <v>4</v>
      </c>
      <c r="K196" s="18">
        <f t="shared" si="143"/>
        <v>6</v>
      </c>
      <c r="L196" s="18">
        <f t="shared" si="143"/>
        <v>0</v>
      </c>
      <c r="M196" s="18">
        <f t="shared" si="143"/>
        <v>0</v>
      </c>
      <c r="N196" s="18">
        <f t="shared" si="143"/>
        <v>1</v>
      </c>
      <c r="O196" s="18">
        <f t="shared" si="143"/>
        <v>1</v>
      </c>
      <c r="P196" s="18">
        <f t="shared" si="143"/>
        <v>50</v>
      </c>
      <c r="Q196" s="18">
        <f t="shared" si="143"/>
        <v>50</v>
      </c>
      <c r="R196" s="18">
        <f t="shared" si="143"/>
        <v>2</v>
      </c>
      <c r="S196" s="18">
        <f t="shared" si="143"/>
        <v>6</v>
      </c>
      <c r="T196" s="18">
        <f t="shared" si="143"/>
        <v>10</v>
      </c>
      <c r="U196" s="18">
        <f t="shared" si="143"/>
        <v>13</v>
      </c>
      <c r="V196" s="19"/>
    </row>
    <row r="197" spans="1:22" ht="12.75">
      <c r="A197" s="29" t="s">
        <v>71</v>
      </c>
      <c r="B197" s="1">
        <f t="shared" si="141"/>
        <v>36</v>
      </c>
      <c r="C197" s="1">
        <f t="shared" si="141"/>
        <v>40</v>
      </c>
      <c r="D197" s="1">
        <f>F197+P197+R197</f>
        <v>28</v>
      </c>
      <c r="E197" s="1">
        <f>G197+Q197+S197</f>
        <v>29</v>
      </c>
      <c r="F197" s="1">
        <f t="shared" si="142"/>
        <v>4</v>
      </c>
      <c r="G197" s="1">
        <f t="shared" si="142"/>
        <v>6</v>
      </c>
      <c r="H197" s="10">
        <v>0</v>
      </c>
      <c r="I197" s="10">
        <v>1</v>
      </c>
      <c r="J197" s="10">
        <v>3</v>
      </c>
      <c r="K197" s="10">
        <v>5</v>
      </c>
      <c r="L197" s="10">
        <v>0</v>
      </c>
      <c r="M197" s="10">
        <v>0</v>
      </c>
      <c r="N197" s="10">
        <v>1</v>
      </c>
      <c r="O197" s="10">
        <v>0</v>
      </c>
      <c r="P197" s="10">
        <v>23</v>
      </c>
      <c r="Q197" s="10">
        <v>20</v>
      </c>
      <c r="R197" s="10">
        <v>1</v>
      </c>
      <c r="S197" s="10">
        <v>3</v>
      </c>
      <c r="T197" s="10">
        <v>8</v>
      </c>
      <c r="U197" s="10">
        <v>11</v>
      </c>
      <c r="V197" s="5"/>
    </row>
    <row r="198" spans="1:21" s="36" customFormat="1" ht="12.75">
      <c r="A198" s="27" t="s">
        <v>72</v>
      </c>
      <c r="B198" s="6">
        <f t="shared" si="141"/>
        <v>33</v>
      </c>
      <c r="C198" s="6">
        <f t="shared" si="141"/>
        <v>40</v>
      </c>
      <c r="D198" s="6">
        <f>F198+P198+R198</f>
        <v>31</v>
      </c>
      <c r="E198" s="6">
        <f>G198+Q198+S198</f>
        <v>38</v>
      </c>
      <c r="F198" s="6">
        <f t="shared" si="142"/>
        <v>3</v>
      </c>
      <c r="G198" s="6">
        <f t="shared" si="142"/>
        <v>5</v>
      </c>
      <c r="H198" s="32">
        <v>2</v>
      </c>
      <c r="I198" s="32">
        <v>3</v>
      </c>
      <c r="J198" s="32">
        <v>1</v>
      </c>
      <c r="K198" s="32">
        <v>1</v>
      </c>
      <c r="L198" s="32">
        <v>0</v>
      </c>
      <c r="M198" s="32">
        <v>0</v>
      </c>
      <c r="N198" s="32">
        <v>0</v>
      </c>
      <c r="O198" s="32">
        <v>1</v>
      </c>
      <c r="P198" s="32">
        <v>27</v>
      </c>
      <c r="Q198" s="32">
        <v>30</v>
      </c>
      <c r="R198" s="32">
        <v>1</v>
      </c>
      <c r="S198" s="32">
        <v>3</v>
      </c>
      <c r="T198" s="32">
        <v>2</v>
      </c>
      <c r="U198" s="32">
        <v>2</v>
      </c>
    </row>
    <row r="199" spans="1:22" ht="12.75">
      <c r="A199" s="30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5"/>
    </row>
    <row r="200" spans="1:22" ht="12.75" hidden="1">
      <c r="A200" s="29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5"/>
    </row>
    <row r="201" spans="1:22" ht="12.75" hidden="1">
      <c r="A201" s="18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5"/>
    </row>
    <row r="202" spans="1:22" ht="12.75" hidden="1">
      <c r="A202" s="18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5"/>
    </row>
    <row r="203" spans="1:22" s="20" customFormat="1" ht="12.75">
      <c r="A203" s="57" t="s">
        <v>70</v>
      </c>
      <c r="B203" s="18">
        <f aca="true" t="shared" si="144" ref="B203:K203">B204+B205</f>
        <v>166</v>
      </c>
      <c r="C203" s="18">
        <f t="shared" si="144"/>
        <v>374</v>
      </c>
      <c r="D203" s="18">
        <f t="shared" si="144"/>
        <v>149</v>
      </c>
      <c r="E203" s="18">
        <f t="shared" si="144"/>
        <v>353</v>
      </c>
      <c r="F203" s="18">
        <f t="shared" si="144"/>
        <v>17</v>
      </c>
      <c r="G203" s="18">
        <f t="shared" si="144"/>
        <v>31</v>
      </c>
      <c r="H203" s="18">
        <f t="shared" si="144"/>
        <v>2</v>
      </c>
      <c r="I203" s="18">
        <f t="shared" si="144"/>
        <v>3</v>
      </c>
      <c r="J203" s="18">
        <f t="shared" si="144"/>
        <v>10</v>
      </c>
      <c r="K203" s="18">
        <f t="shared" si="144"/>
        <v>18</v>
      </c>
      <c r="L203" s="18">
        <f aca="true" t="shared" si="145" ref="L203:U203">L204+L205</f>
        <v>2</v>
      </c>
      <c r="M203" s="18">
        <f t="shared" si="145"/>
        <v>3</v>
      </c>
      <c r="N203" s="18">
        <f t="shared" si="145"/>
        <v>3</v>
      </c>
      <c r="O203" s="18">
        <f t="shared" si="145"/>
        <v>7</v>
      </c>
      <c r="P203" s="18">
        <f t="shared" si="145"/>
        <v>122</v>
      </c>
      <c r="Q203" s="18">
        <f t="shared" si="145"/>
        <v>304</v>
      </c>
      <c r="R203" s="18">
        <f t="shared" si="145"/>
        <v>10</v>
      </c>
      <c r="S203" s="18">
        <f t="shared" si="145"/>
        <v>18</v>
      </c>
      <c r="T203" s="18">
        <f t="shared" si="145"/>
        <v>17</v>
      </c>
      <c r="U203" s="18">
        <f t="shared" si="145"/>
        <v>21</v>
      </c>
      <c r="V203" s="19"/>
    </row>
    <row r="204" spans="1:22" ht="12.75">
      <c r="A204" s="29" t="s">
        <v>71</v>
      </c>
      <c r="B204" s="1">
        <f>B208+B212+B216</f>
        <v>96</v>
      </c>
      <c r="C204" s="1">
        <f>C208+C212+C216</f>
        <v>229</v>
      </c>
      <c r="D204" s="1">
        <f>F204+P204+R204</f>
        <v>88</v>
      </c>
      <c r="E204" s="1">
        <f>G204+Q204+S204</f>
        <v>216</v>
      </c>
      <c r="F204" s="1">
        <f aca="true" t="shared" si="146" ref="F204:U205">F208+F212+F216</f>
        <v>12</v>
      </c>
      <c r="G204" s="1">
        <f t="shared" si="146"/>
        <v>22</v>
      </c>
      <c r="H204" s="1">
        <f t="shared" si="146"/>
        <v>2</v>
      </c>
      <c r="I204" s="1">
        <f t="shared" si="146"/>
        <v>2</v>
      </c>
      <c r="J204" s="1">
        <f t="shared" si="146"/>
        <v>8</v>
      </c>
      <c r="K204" s="1">
        <f t="shared" si="146"/>
        <v>13</v>
      </c>
      <c r="L204" s="1">
        <f t="shared" si="146"/>
        <v>0</v>
      </c>
      <c r="M204" s="1">
        <f t="shared" si="146"/>
        <v>2</v>
      </c>
      <c r="N204" s="1">
        <f t="shared" si="146"/>
        <v>2</v>
      </c>
      <c r="O204" s="1">
        <f t="shared" si="146"/>
        <v>5</v>
      </c>
      <c r="P204" s="1">
        <f t="shared" si="146"/>
        <v>70</v>
      </c>
      <c r="Q204" s="1">
        <f t="shared" si="146"/>
        <v>184</v>
      </c>
      <c r="R204" s="1">
        <f t="shared" si="146"/>
        <v>6</v>
      </c>
      <c r="S204" s="1">
        <f t="shared" si="146"/>
        <v>10</v>
      </c>
      <c r="T204" s="1">
        <f t="shared" si="146"/>
        <v>8</v>
      </c>
      <c r="U204" s="1">
        <f t="shared" si="146"/>
        <v>13</v>
      </c>
      <c r="V204" s="5"/>
    </row>
    <row r="205" spans="1:22" ht="12.75">
      <c r="A205" s="29" t="s">
        <v>72</v>
      </c>
      <c r="B205" s="1">
        <f>B209+B213+B217</f>
        <v>70</v>
      </c>
      <c r="C205" s="1">
        <f>C209+C213+C217</f>
        <v>145</v>
      </c>
      <c r="D205" s="1">
        <f>F205+P205+R205</f>
        <v>61</v>
      </c>
      <c r="E205" s="1">
        <f>G205+Q205+S205</f>
        <v>137</v>
      </c>
      <c r="F205" s="1">
        <f t="shared" si="146"/>
        <v>5</v>
      </c>
      <c r="G205" s="1">
        <f t="shared" si="146"/>
        <v>9</v>
      </c>
      <c r="H205" s="1">
        <f t="shared" si="146"/>
        <v>0</v>
      </c>
      <c r="I205" s="1">
        <f t="shared" si="146"/>
        <v>1</v>
      </c>
      <c r="J205" s="1">
        <f t="shared" si="146"/>
        <v>2</v>
      </c>
      <c r="K205" s="1">
        <f t="shared" si="146"/>
        <v>5</v>
      </c>
      <c r="L205" s="1">
        <f t="shared" si="146"/>
        <v>2</v>
      </c>
      <c r="M205" s="1">
        <f t="shared" si="146"/>
        <v>1</v>
      </c>
      <c r="N205" s="1">
        <f t="shared" si="146"/>
        <v>1</v>
      </c>
      <c r="O205" s="1">
        <f t="shared" si="146"/>
        <v>2</v>
      </c>
      <c r="P205" s="1">
        <f t="shared" si="146"/>
        <v>52</v>
      </c>
      <c r="Q205" s="1">
        <f t="shared" si="146"/>
        <v>120</v>
      </c>
      <c r="R205" s="1">
        <f t="shared" si="146"/>
        <v>4</v>
      </c>
      <c r="S205" s="1">
        <f t="shared" si="146"/>
        <v>8</v>
      </c>
      <c r="T205" s="1">
        <f t="shared" si="146"/>
        <v>9</v>
      </c>
      <c r="U205" s="1">
        <f t="shared" si="146"/>
        <v>8</v>
      </c>
      <c r="V205" s="5"/>
    </row>
    <row r="206" spans="1:22" ht="12.75">
      <c r="A206" s="18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5"/>
    </row>
    <row r="207" spans="1:22" s="20" customFormat="1" ht="12.75">
      <c r="A207" s="18" t="s">
        <v>21</v>
      </c>
      <c r="B207" s="18">
        <f aca="true" t="shared" si="147" ref="B207:C209">F207+P207+R207+T207</f>
        <v>87</v>
      </c>
      <c r="C207" s="18">
        <f t="shared" si="147"/>
        <v>235</v>
      </c>
      <c r="D207" s="18">
        <f>D208+D209</f>
        <v>81</v>
      </c>
      <c r="E207" s="18">
        <f>E208+E209</f>
        <v>228</v>
      </c>
      <c r="F207" s="18">
        <f aca="true" t="shared" si="148" ref="F207:G209">H207+J207+L207+N207</f>
        <v>9</v>
      </c>
      <c r="G207" s="18">
        <f t="shared" si="148"/>
        <v>15</v>
      </c>
      <c r="H207" s="18">
        <f aca="true" t="shared" si="149" ref="H207:U207">H208+H209</f>
        <v>1</v>
      </c>
      <c r="I207" s="18">
        <f t="shared" si="149"/>
        <v>0</v>
      </c>
      <c r="J207" s="18">
        <f t="shared" si="149"/>
        <v>5</v>
      </c>
      <c r="K207" s="18">
        <f t="shared" si="149"/>
        <v>11</v>
      </c>
      <c r="L207" s="18">
        <f t="shared" si="149"/>
        <v>2</v>
      </c>
      <c r="M207" s="18">
        <f t="shared" si="149"/>
        <v>1</v>
      </c>
      <c r="N207" s="18">
        <f t="shared" si="149"/>
        <v>1</v>
      </c>
      <c r="O207" s="18">
        <f t="shared" si="149"/>
        <v>3</v>
      </c>
      <c r="P207" s="18">
        <f t="shared" si="149"/>
        <v>67</v>
      </c>
      <c r="Q207" s="18">
        <f t="shared" si="149"/>
        <v>197</v>
      </c>
      <c r="R207" s="18">
        <f t="shared" si="149"/>
        <v>5</v>
      </c>
      <c r="S207" s="18">
        <f t="shared" si="149"/>
        <v>16</v>
      </c>
      <c r="T207" s="18">
        <f t="shared" si="149"/>
        <v>6</v>
      </c>
      <c r="U207" s="18">
        <f t="shared" si="149"/>
        <v>7</v>
      </c>
      <c r="V207" s="19"/>
    </row>
    <row r="208" spans="1:22" ht="12.75">
      <c r="A208" s="29" t="s">
        <v>71</v>
      </c>
      <c r="B208" s="1">
        <f t="shared" si="147"/>
        <v>53</v>
      </c>
      <c r="C208" s="1">
        <f t="shared" si="147"/>
        <v>142</v>
      </c>
      <c r="D208" s="1">
        <f>F208+P208+R208</f>
        <v>50</v>
      </c>
      <c r="E208" s="1">
        <f>G208+Q208+S208</f>
        <v>136</v>
      </c>
      <c r="F208" s="1">
        <f t="shared" si="148"/>
        <v>5</v>
      </c>
      <c r="G208" s="1">
        <f t="shared" si="148"/>
        <v>11</v>
      </c>
      <c r="H208" s="10">
        <v>1</v>
      </c>
      <c r="I208" s="10">
        <v>0</v>
      </c>
      <c r="J208" s="10">
        <v>3</v>
      </c>
      <c r="K208" s="10">
        <v>8</v>
      </c>
      <c r="L208" s="10">
        <v>0</v>
      </c>
      <c r="M208" s="10">
        <v>1</v>
      </c>
      <c r="N208" s="10">
        <v>1</v>
      </c>
      <c r="O208" s="10">
        <v>2</v>
      </c>
      <c r="P208" s="10">
        <v>43</v>
      </c>
      <c r="Q208" s="10">
        <v>117</v>
      </c>
      <c r="R208" s="10">
        <v>2</v>
      </c>
      <c r="S208" s="10">
        <v>8</v>
      </c>
      <c r="T208" s="10">
        <v>3</v>
      </c>
      <c r="U208" s="10">
        <v>6</v>
      </c>
      <c r="V208" s="5"/>
    </row>
    <row r="209" spans="1:22" ht="12.75">
      <c r="A209" s="29" t="s">
        <v>72</v>
      </c>
      <c r="B209" s="1">
        <f t="shared" si="147"/>
        <v>34</v>
      </c>
      <c r="C209" s="1">
        <f t="shared" si="147"/>
        <v>93</v>
      </c>
      <c r="D209" s="1">
        <f>F209+P209+R209</f>
        <v>31</v>
      </c>
      <c r="E209" s="1">
        <f>G209+Q209+S209</f>
        <v>92</v>
      </c>
      <c r="F209" s="1">
        <f t="shared" si="148"/>
        <v>4</v>
      </c>
      <c r="G209" s="1">
        <f t="shared" si="148"/>
        <v>4</v>
      </c>
      <c r="H209" s="10">
        <v>0</v>
      </c>
      <c r="I209" s="10">
        <v>0</v>
      </c>
      <c r="J209" s="10">
        <v>2</v>
      </c>
      <c r="K209" s="10">
        <v>3</v>
      </c>
      <c r="L209" s="10">
        <v>2</v>
      </c>
      <c r="M209" s="10">
        <v>0</v>
      </c>
      <c r="N209" s="10">
        <v>0</v>
      </c>
      <c r="O209" s="10">
        <v>1</v>
      </c>
      <c r="P209" s="10">
        <v>24</v>
      </c>
      <c r="Q209" s="10">
        <v>80</v>
      </c>
      <c r="R209" s="10">
        <v>3</v>
      </c>
      <c r="S209" s="10">
        <v>8</v>
      </c>
      <c r="T209" s="10">
        <v>3</v>
      </c>
      <c r="U209" s="10">
        <v>1</v>
      </c>
      <c r="V209" s="5"/>
    </row>
    <row r="210" spans="1:22" ht="12.75">
      <c r="A210" s="18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5"/>
    </row>
    <row r="211" spans="1:22" s="20" customFormat="1" ht="12.75">
      <c r="A211" s="18" t="s">
        <v>22</v>
      </c>
      <c r="B211" s="18">
        <f aca="true" t="shared" si="150" ref="B211:C213">F211+P211+R211+T211</f>
        <v>79</v>
      </c>
      <c r="C211" s="18">
        <f t="shared" si="150"/>
        <v>139</v>
      </c>
      <c r="D211" s="18">
        <f>D212+D213</f>
        <v>68</v>
      </c>
      <c r="E211" s="18">
        <f>E212+E213</f>
        <v>125</v>
      </c>
      <c r="F211" s="18">
        <f aca="true" t="shared" si="151" ref="F211:G213">H211+J211+L211+N211</f>
        <v>8</v>
      </c>
      <c r="G211" s="18">
        <f t="shared" si="151"/>
        <v>16</v>
      </c>
      <c r="H211" s="18">
        <f aca="true" t="shared" si="152" ref="H211:U211">H212+H213</f>
        <v>1</v>
      </c>
      <c r="I211" s="18">
        <f t="shared" si="152"/>
        <v>3</v>
      </c>
      <c r="J211" s="18">
        <f t="shared" si="152"/>
        <v>5</v>
      </c>
      <c r="K211" s="18">
        <f t="shared" si="152"/>
        <v>7</v>
      </c>
      <c r="L211" s="18">
        <f t="shared" si="152"/>
        <v>0</v>
      </c>
      <c r="M211" s="18">
        <f t="shared" si="152"/>
        <v>2</v>
      </c>
      <c r="N211" s="18">
        <f t="shared" si="152"/>
        <v>2</v>
      </c>
      <c r="O211" s="18">
        <f t="shared" si="152"/>
        <v>4</v>
      </c>
      <c r="P211" s="18">
        <f t="shared" si="152"/>
        <v>55</v>
      </c>
      <c r="Q211" s="18">
        <f t="shared" si="152"/>
        <v>107</v>
      </c>
      <c r="R211" s="18">
        <f t="shared" si="152"/>
        <v>5</v>
      </c>
      <c r="S211" s="18">
        <f t="shared" si="152"/>
        <v>2</v>
      </c>
      <c r="T211" s="18">
        <f t="shared" si="152"/>
        <v>11</v>
      </c>
      <c r="U211" s="18">
        <f t="shared" si="152"/>
        <v>14</v>
      </c>
      <c r="V211" s="19"/>
    </row>
    <row r="212" spans="1:22" ht="12.75">
      <c r="A212" s="29" t="s">
        <v>71</v>
      </c>
      <c r="B212" s="1">
        <f t="shared" si="150"/>
        <v>43</v>
      </c>
      <c r="C212" s="1">
        <f t="shared" si="150"/>
        <v>87</v>
      </c>
      <c r="D212" s="1">
        <f>F212+P212+R212</f>
        <v>38</v>
      </c>
      <c r="E212" s="1">
        <f>G212+Q212+S212</f>
        <v>80</v>
      </c>
      <c r="F212" s="1">
        <f t="shared" si="151"/>
        <v>7</v>
      </c>
      <c r="G212" s="1">
        <f t="shared" si="151"/>
        <v>11</v>
      </c>
      <c r="H212" s="10">
        <v>1</v>
      </c>
      <c r="I212" s="10">
        <v>2</v>
      </c>
      <c r="J212" s="10">
        <v>5</v>
      </c>
      <c r="K212" s="10">
        <v>5</v>
      </c>
      <c r="L212" s="10">
        <v>0</v>
      </c>
      <c r="M212" s="10">
        <v>1</v>
      </c>
      <c r="N212" s="10">
        <v>1</v>
      </c>
      <c r="O212" s="10">
        <v>3</v>
      </c>
      <c r="P212" s="10">
        <v>27</v>
      </c>
      <c r="Q212" s="10">
        <v>67</v>
      </c>
      <c r="R212" s="10">
        <v>4</v>
      </c>
      <c r="S212" s="10">
        <v>2</v>
      </c>
      <c r="T212" s="10">
        <v>5</v>
      </c>
      <c r="U212" s="10">
        <v>7</v>
      </c>
      <c r="V212" s="5"/>
    </row>
    <row r="213" spans="1:22" ht="12.75">
      <c r="A213" s="29" t="s">
        <v>72</v>
      </c>
      <c r="B213" s="1">
        <f t="shared" si="150"/>
        <v>36</v>
      </c>
      <c r="C213" s="1">
        <f t="shared" si="150"/>
        <v>52</v>
      </c>
      <c r="D213" s="1">
        <f>F213+P213+R213</f>
        <v>30</v>
      </c>
      <c r="E213" s="1">
        <f>G213+Q213+S213</f>
        <v>45</v>
      </c>
      <c r="F213" s="1">
        <f t="shared" si="151"/>
        <v>1</v>
      </c>
      <c r="G213" s="1">
        <f t="shared" si="151"/>
        <v>5</v>
      </c>
      <c r="H213" s="10">
        <v>0</v>
      </c>
      <c r="I213" s="10">
        <v>1</v>
      </c>
      <c r="J213" s="10">
        <v>0</v>
      </c>
      <c r="K213" s="10">
        <v>2</v>
      </c>
      <c r="L213" s="10">
        <v>0</v>
      </c>
      <c r="M213" s="10">
        <v>1</v>
      </c>
      <c r="N213" s="10">
        <v>1</v>
      </c>
      <c r="O213" s="10">
        <v>1</v>
      </c>
      <c r="P213" s="10">
        <v>28</v>
      </c>
      <c r="Q213" s="10">
        <v>40</v>
      </c>
      <c r="R213" s="10">
        <v>1</v>
      </c>
      <c r="S213" s="10">
        <v>0</v>
      </c>
      <c r="T213" s="10">
        <v>6</v>
      </c>
      <c r="U213" s="10">
        <v>7</v>
      </c>
      <c r="V213" s="5"/>
    </row>
    <row r="214" spans="1:22" ht="12.75">
      <c r="A214" s="29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5"/>
    </row>
    <row r="215" spans="1:22" s="20" customFormat="1" ht="12.75">
      <c r="A215" s="18" t="s">
        <v>23</v>
      </c>
      <c r="B215" s="18">
        <f aca="true" t="shared" si="153" ref="B215:C217">F215+P215+R215+T215</f>
        <v>0</v>
      </c>
      <c r="C215" s="18">
        <f t="shared" si="153"/>
        <v>0</v>
      </c>
      <c r="D215" s="18">
        <f>D216+D217</f>
        <v>0</v>
      </c>
      <c r="E215" s="18">
        <f>E216+E217</f>
        <v>0</v>
      </c>
      <c r="F215" s="18">
        <f aca="true" t="shared" si="154" ref="F215:G217">H215+J215+L215+N215</f>
        <v>0</v>
      </c>
      <c r="G215" s="18">
        <f t="shared" si="154"/>
        <v>0</v>
      </c>
      <c r="H215" s="18">
        <f aca="true" t="shared" si="155" ref="H215:U215">H216+H217</f>
        <v>0</v>
      </c>
      <c r="I215" s="18">
        <f t="shared" si="155"/>
        <v>0</v>
      </c>
      <c r="J215" s="18">
        <f t="shared" si="155"/>
        <v>0</v>
      </c>
      <c r="K215" s="18">
        <f t="shared" si="155"/>
        <v>0</v>
      </c>
      <c r="L215" s="18">
        <f t="shared" si="155"/>
        <v>0</v>
      </c>
      <c r="M215" s="18">
        <f t="shared" si="155"/>
        <v>0</v>
      </c>
      <c r="N215" s="18">
        <f t="shared" si="155"/>
        <v>0</v>
      </c>
      <c r="O215" s="18">
        <f t="shared" si="155"/>
        <v>0</v>
      </c>
      <c r="P215" s="18">
        <f t="shared" si="155"/>
        <v>0</v>
      </c>
      <c r="Q215" s="18">
        <f t="shared" si="155"/>
        <v>0</v>
      </c>
      <c r="R215" s="18">
        <f t="shared" si="155"/>
        <v>0</v>
      </c>
      <c r="S215" s="18">
        <f t="shared" si="155"/>
        <v>0</v>
      </c>
      <c r="T215" s="18">
        <f t="shared" si="155"/>
        <v>0</v>
      </c>
      <c r="U215" s="18">
        <f t="shared" si="155"/>
        <v>0</v>
      </c>
      <c r="V215" s="19"/>
    </row>
    <row r="216" spans="1:22" ht="12.75">
      <c r="A216" s="29" t="s">
        <v>71</v>
      </c>
      <c r="B216" s="1">
        <f t="shared" si="153"/>
        <v>0</v>
      </c>
      <c r="C216" s="1">
        <f t="shared" si="153"/>
        <v>0</v>
      </c>
      <c r="D216" s="1">
        <f>F216+P216+R216</f>
        <v>0</v>
      </c>
      <c r="E216" s="1">
        <f>G216+Q216+S216</f>
        <v>0</v>
      </c>
      <c r="F216" s="1">
        <f t="shared" si="154"/>
        <v>0</v>
      </c>
      <c r="G216" s="1">
        <f t="shared" si="154"/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v>0</v>
      </c>
      <c r="U216" s="10">
        <v>0</v>
      </c>
      <c r="V216" s="5"/>
    </row>
    <row r="217" spans="1:22" ht="12.75">
      <c r="A217" s="29" t="s">
        <v>72</v>
      </c>
      <c r="B217" s="1">
        <f t="shared" si="153"/>
        <v>0</v>
      </c>
      <c r="C217" s="1">
        <f t="shared" si="153"/>
        <v>0</v>
      </c>
      <c r="D217" s="1">
        <f>F217+P217+R217</f>
        <v>0</v>
      </c>
      <c r="E217" s="1">
        <f>G217+Q217+S217</f>
        <v>0</v>
      </c>
      <c r="F217" s="1">
        <f t="shared" si="154"/>
        <v>0</v>
      </c>
      <c r="G217" s="1">
        <f t="shared" si="154"/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v>0</v>
      </c>
      <c r="U217" s="10">
        <v>0</v>
      </c>
      <c r="V217" s="5"/>
    </row>
    <row r="218" spans="1:21" s="36" customFormat="1" ht="12.75">
      <c r="A218" s="22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2" s="20" customFormat="1" ht="12.75">
      <c r="A219" s="57" t="s">
        <v>38</v>
      </c>
      <c r="B219" s="18">
        <f aca="true" t="shared" si="156" ref="B219:K219">B220+B221</f>
        <v>216</v>
      </c>
      <c r="C219" s="18">
        <f t="shared" si="156"/>
        <v>504</v>
      </c>
      <c r="D219" s="18">
        <f t="shared" si="156"/>
        <v>211</v>
      </c>
      <c r="E219" s="18">
        <f t="shared" si="156"/>
        <v>489</v>
      </c>
      <c r="F219" s="18">
        <f t="shared" si="156"/>
        <v>30</v>
      </c>
      <c r="G219" s="18">
        <f t="shared" si="156"/>
        <v>66</v>
      </c>
      <c r="H219" s="18">
        <f t="shared" si="156"/>
        <v>6</v>
      </c>
      <c r="I219" s="18">
        <f t="shared" si="156"/>
        <v>32</v>
      </c>
      <c r="J219" s="18">
        <f t="shared" si="156"/>
        <v>16</v>
      </c>
      <c r="K219" s="18">
        <f t="shared" si="156"/>
        <v>21</v>
      </c>
      <c r="L219" s="18">
        <f aca="true" t="shared" si="157" ref="L219:U219">L220+L221</f>
        <v>1</v>
      </c>
      <c r="M219" s="18">
        <f t="shared" si="157"/>
        <v>1</v>
      </c>
      <c r="N219" s="18">
        <f t="shared" si="157"/>
        <v>7</v>
      </c>
      <c r="O219" s="18">
        <f t="shared" si="157"/>
        <v>12</v>
      </c>
      <c r="P219" s="18">
        <f t="shared" si="157"/>
        <v>163</v>
      </c>
      <c r="Q219" s="18">
        <f t="shared" si="157"/>
        <v>401</v>
      </c>
      <c r="R219" s="18">
        <f t="shared" si="157"/>
        <v>18</v>
      </c>
      <c r="S219" s="18">
        <f t="shared" si="157"/>
        <v>22</v>
      </c>
      <c r="T219" s="18">
        <f t="shared" si="157"/>
        <v>5</v>
      </c>
      <c r="U219" s="18">
        <f t="shared" si="157"/>
        <v>15</v>
      </c>
      <c r="V219" s="19"/>
    </row>
    <row r="220" spans="1:22" ht="12.75">
      <c r="A220" s="29" t="s">
        <v>71</v>
      </c>
      <c r="B220" s="1">
        <f aca="true" t="shared" si="158" ref="B220:K220">SUM(B224+B228)</f>
        <v>188</v>
      </c>
      <c r="C220" s="1">
        <f t="shared" si="158"/>
        <v>469</v>
      </c>
      <c r="D220" s="1">
        <f t="shared" si="158"/>
        <v>184</v>
      </c>
      <c r="E220" s="1">
        <f t="shared" si="158"/>
        <v>454</v>
      </c>
      <c r="F220" s="1">
        <f t="shared" si="158"/>
        <v>26</v>
      </c>
      <c r="G220" s="1">
        <f t="shared" si="158"/>
        <v>61</v>
      </c>
      <c r="H220" s="1">
        <f t="shared" si="158"/>
        <v>6</v>
      </c>
      <c r="I220" s="1">
        <f t="shared" si="158"/>
        <v>30</v>
      </c>
      <c r="J220" s="1">
        <f t="shared" si="158"/>
        <v>12</v>
      </c>
      <c r="K220" s="1">
        <f t="shared" si="158"/>
        <v>19</v>
      </c>
      <c r="L220" s="1">
        <f aca="true" t="shared" si="159" ref="L220:U220">SUM(L224+L228)</f>
        <v>1</v>
      </c>
      <c r="M220" s="1">
        <f t="shared" si="159"/>
        <v>1</v>
      </c>
      <c r="N220" s="1">
        <f t="shared" si="159"/>
        <v>7</v>
      </c>
      <c r="O220" s="1">
        <f t="shared" si="159"/>
        <v>11</v>
      </c>
      <c r="P220" s="1">
        <f t="shared" si="159"/>
        <v>142</v>
      </c>
      <c r="Q220" s="1">
        <f t="shared" si="159"/>
        <v>372</v>
      </c>
      <c r="R220" s="1">
        <f t="shared" si="159"/>
        <v>16</v>
      </c>
      <c r="S220" s="1">
        <f t="shared" si="159"/>
        <v>21</v>
      </c>
      <c r="T220" s="1">
        <f t="shared" si="159"/>
        <v>4</v>
      </c>
      <c r="U220" s="1">
        <f t="shared" si="159"/>
        <v>15</v>
      </c>
      <c r="V220" s="5"/>
    </row>
    <row r="221" spans="1:22" ht="12.75">
      <c r="A221" s="29" t="s">
        <v>72</v>
      </c>
      <c r="B221" s="1">
        <f aca="true" t="shared" si="160" ref="B221:K221">SUM(B225+B229)</f>
        <v>28</v>
      </c>
      <c r="C221" s="1">
        <f t="shared" si="160"/>
        <v>35</v>
      </c>
      <c r="D221" s="1">
        <f t="shared" si="160"/>
        <v>27</v>
      </c>
      <c r="E221" s="1">
        <f t="shared" si="160"/>
        <v>35</v>
      </c>
      <c r="F221" s="1">
        <f t="shared" si="160"/>
        <v>4</v>
      </c>
      <c r="G221" s="1">
        <f t="shared" si="160"/>
        <v>5</v>
      </c>
      <c r="H221" s="1">
        <f t="shared" si="160"/>
        <v>0</v>
      </c>
      <c r="I221" s="1">
        <f t="shared" si="160"/>
        <v>2</v>
      </c>
      <c r="J221" s="1">
        <f t="shared" si="160"/>
        <v>4</v>
      </c>
      <c r="K221" s="1">
        <f t="shared" si="160"/>
        <v>2</v>
      </c>
      <c r="L221" s="1">
        <f aca="true" t="shared" si="161" ref="L221:U221">SUM(L225+L229)</f>
        <v>0</v>
      </c>
      <c r="M221" s="1">
        <f t="shared" si="161"/>
        <v>0</v>
      </c>
      <c r="N221" s="1">
        <f t="shared" si="161"/>
        <v>0</v>
      </c>
      <c r="O221" s="1">
        <f t="shared" si="161"/>
        <v>1</v>
      </c>
      <c r="P221" s="1">
        <f t="shared" si="161"/>
        <v>21</v>
      </c>
      <c r="Q221" s="1">
        <f t="shared" si="161"/>
        <v>29</v>
      </c>
      <c r="R221" s="1">
        <f t="shared" si="161"/>
        <v>2</v>
      </c>
      <c r="S221" s="1">
        <f t="shared" si="161"/>
        <v>1</v>
      </c>
      <c r="T221" s="1">
        <f t="shared" si="161"/>
        <v>1</v>
      </c>
      <c r="U221" s="1">
        <f t="shared" si="161"/>
        <v>0</v>
      </c>
      <c r="V221" s="5"/>
    </row>
    <row r="222" spans="1:22" ht="12.75">
      <c r="A222" s="18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5"/>
    </row>
    <row r="223" spans="1:22" s="20" customFormat="1" ht="12.75">
      <c r="A223" s="18" t="s">
        <v>21</v>
      </c>
      <c r="B223" s="18">
        <f aca="true" t="shared" si="162" ref="B223:C225">F223+P223+R223+T223</f>
        <v>145</v>
      </c>
      <c r="C223" s="18">
        <f t="shared" si="162"/>
        <v>311</v>
      </c>
      <c r="D223" s="18">
        <f>D224+D225</f>
        <v>144</v>
      </c>
      <c r="E223" s="18">
        <f>E224+E225</f>
        <v>311</v>
      </c>
      <c r="F223" s="18">
        <f aca="true" t="shared" si="163" ref="F223:G225">H223+J223+L223+N223</f>
        <v>24</v>
      </c>
      <c r="G223" s="18">
        <f t="shared" si="163"/>
        <v>54</v>
      </c>
      <c r="H223" s="18">
        <f aca="true" t="shared" si="164" ref="H223:U223">H224+H225</f>
        <v>6</v>
      </c>
      <c r="I223" s="18">
        <f t="shared" si="164"/>
        <v>24</v>
      </c>
      <c r="J223" s="18">
        <f t="shared" si="164"/>
        <v>12</v>
      </c>
      <c r="K223" s="18">
        <f t="shared" si="164"/>
        <v>18</v>
      </c>
      <c r="L223" s="18">
        <f t="shared" si="164"/>
        <v>0</v>
      </c>
      <c r="M223" s="18">
        <f t="shared" si="164"/>
        <v>1</v>
      </c>
      <c r="N223" s="18">
        <f t="shared" si="164"/>
        <v>6</v>
      </c>
      <c r="O223" s="18">
        <f t="shared" si="164"/>
        <v>11</v>
      </c>
      <c r="P223" s="18">
        <f t="shared" si="164"/>
        <v>109</v>
      </c>
      <c r="Q223" s="18">
        <f t="shared" si="164"/>
        <v>245</v>
      </c>
      <c r="R223" s="18">
        <f t="shared" si="164"/>
        <v>11</v>
      </c>
      <c r="S223" s="18">
        <f t="shared" si="164"/>
        <v>12</v>
      </c>
      <c r="T223" s="18">
        <f t="shared" si="164"/>
        <v>1</v>
      </c>
      <c r="U223" s="18">
        <f t="shared" si="164"/>
        <v>0</v>
      </c>
      <c r="V223" s="19"/>
    </row>
    <row r="224" spans="1:22" ht="12.75">
      <c r="A224" s="29" t="s">
        <v>71</v>
      </c>
      <c r="B224" s="1">
        <f t="shared" si="162"/>
        <v>121</v>
      </c>
      <c r="C224" s="1">
        <f t="shared" si="162"/>
        <v>291</v>
      </c>
      <c r="D224" s="1">
        <f>F224+P224+R224</f>
        <v>121</v>
      </c>
      <c r="E224" s="1">
        <f>G224+Q224+S224</f>
        <v>291</v>
      </c>
      <c r="F224" s="1">
        <f t="shared" si="163"/>
        <v>21</v>
      </c>
      <c r="G224" s="1">
        <f t="shared" si="163"/>
        <v>50</v>
      </c>
      <c r="H224" s="10">
        <v>6</v>
      </c>
      <c r="I224" s="10">
        <v>23</v>
      </c>
      <c r="J224" s="10">
        <v>9</v>
      </c>
      <c r="K224" s="10">
        <v>16</v>
      </c>
      <c r="L224" s="10">
        <v>0</v>
      </c>
      <c r="M224" s="10">
        <v>1</v>
      </c>
      <c r="N224" s="10">
        <v>6</v>
      </c>
      <c r="O224" s="10">
        <v>10</v>
      </c>
      <c r="P224" s="10">
        <v>91</v>
      </c>
      <c r="Q224" s="10">
        <v>230</v>
      </c>
      <c r="R224" s="10">
        <v>9</v>
      </c>
      <c r="S224" s="10">
        <v>11</v>
      </c>
      <c r="T224" s="10">
        <v>0</v>
      </c>
      <c r="U224" s="10">
        <v>0</v>
      </c>
      <c r="V224" s="5"/>
    </row>
    <row r="225" spans="1:22" ht="12.75">
      <c r="A225" s="29" t="s">
        <v>72</v>
      </c>
      <c r="B225" s="1">
        <f t="shared" si="162"/>
        <v>24</v>
      </c>
      <c r="C225" s="1">
        <f t="shared" si="162"/>
        <v>20</v>
      </c>
      <c r="D225" s="1">
        <f>F225+P225+R225</f>
        <v>23</v>
      </c>
      <c r="E225" s="1">
        <f>G225+Q225+S225</f>
        <v>20</v>
      </c>
      <c r="F225" s="1">
        <f t="shared" si="163"/>
        <v>3</v>
      </c>
      <c r="G225" s="1">
        <f t="shared" si="163"/>
        <v>4</v>
      </c>
      <c r="H225" s="10">
        <v>0</v>
      </c>
      <c r="I225" s="10">
        <v>1</v>
      </c>
      <c r="J225" s="10">
        <v>3</v>
      </c>
      <c r="K225" s="10">
        <v>2</v>
      </c>
      <c r="L225" s="10">
        <v>0</v>
      </c>
      <c r="M225" s="10">
        <v>0</v>
      </c>
      <c r="N225" s="10">
        <v>0</v>
      </c>
      <c r="O225" s="10">
        <v>1</v>
      </c>
      <c r="P225" s="10">
        <v>18</v>
      </c>
      <c r="Q225" s="10">
        <v>15</v>
      </c>
      <c r="R225" s="10">
        <v>2</v>
      </c>
      <c r="S225" s="10">
        <v>1</v>
      </c>
      <c r="T225" s="10">
        <v>1</v>
      </c>
      <c r="U225" s="10">
        <v>0</v>
      </c>
      <c r="V225" s="5"/>
    </row>
    <row r="226" spans="1:22" ht="12.75">
      <c r="A226" s="18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5"/>
    </row>
    <row r="227" spans="1:22" s="20" customFormat="1" ht="12.75">
      <c r="A227" s="18" t="s">
        <v>22</v>
      </c>
      <c r="B227" s="18">
        <f aca="true" t="shared" si="165" ref="B227:C229">F227+P227+R227+T227</f>
        <v>71</v>
      </c>
      <c r="C227" s="18">
        <f t="shared" si="165"/>
        <v>193</v>
      </c>
      <c r="D227" s="18">
        <f>D228+D229</f>
        <v>67</v>
      </c>
      <c r="E227" s="18">
        <f>E228+E229</f>
        <v>178</v>
      </c>
      <c r="F227" s="18">
        <f aca="true" t="shared" si="166" ref="F227:G229">H227+J227+L227+N227</f>
        <v>6</v>
      </c>
      <c r="G227" s="18">
        <f t="shared" si="166"/>
        <v>12</v>
      </c>
      <c r="H227" s="18">
        <f aca="true" t="shared" si="167" ref="H227:U227">H228+H229</f>
        <v>0</v>
      </c>
      <c r="I227" s="18">
        <f t="shared" si="167"/>
        <v>8</v>
      </c>
      <c r="J227" s="18">
        <f t="shared" si="167"/>
        <v>4</v>
      </c>
      <c r="K227" s="18">
        <f t="shared" si="167"/>
        <v>3</v>
      </c>
      <c r="L227" s="18">
        <f t="shared" si="167"/>
        <v>1</v>
      </c>
      <c r="M227" s="18">
        <f t="shared" si="167"/>
        <v>0</v>
      </c>
      <c r="N227" s="18">
        <f t="shared" si="167"/>
        <v>1</v>
      </c>
      <c r="O227" s="18">
        <f t="shared" si="167"/>
        <v>1</v>
      </c>
      <c r="P227" s="18">
        <f t="shared" si="167"/>
        <v>54</v>
      </c>
      <c r="Q227" s="18">
        <f t="shared" si="167"/>
        <v>156</v>
      </c>
      <c r="R227" s="18">
        <f t="shared" si="167"/>
        <v>7</v>
      </c>
      <c r="S227" s="18">
        <f t="shared" si="167"/>
        <v>10</v>
      </c>
      <c r="T227" s="18">
        <f t="shared" si="167"/>
        <v>4</v>
      </c>
      <c r="U227" s="18">
        <f t="shared" si="167"/>
        <v>15</v>
      </c>
      <c r="V227" s="19"/>
    </row>
    <row r="228" spans="1:22" ht="12.75">
      <c r="A228" s="29" t="s">
        <v>71</v>
      </c>
      <c r="B228" s="1">
        <f t="shared" si="165"/>
        <v>67</v>
      </c>
      <c r="C228" s="1">
        <f t="shared" si="165"/>
        <v>178</v>
      </c>
      <c r="D228" s="1">
        <f>F228+P228+R228</f>
        <v>63</v>
      </c>
      <c r="E228" s="1">
        <f>G228+Q228+S228</f>
        <v>163</v>
      </c>
      <c r="F228" s="1">
        <f t="shared" si="166"/>
        <v>5</v>
      </c>
      <c r="G228" s="1">
        <f t="shared" si="166"/>
        <v>11</v>
      </c>
      <c r="H228" s="10">
        <v>0</v>
      </c>
      <c r="I228" s="10">
        <v>7</v>
      </c>
      <c r="J228" s="10">
        <v>3</v>
      </c>
      <c r="K228" s="10">
        <v>3</v>
      </c>
      <c r="L228" s="10">
        <v>1</v>
      </c>
      <c r="M228" s="10">
        <v>0</v>
      </c>
      <c r="N228" s="10">
        <v>1</v>
      </c>
      <c r="O228" s="10">
        <v>1</v>
      </c>
      <c r="P228" s="10">
        <v>51</v>
      </c>
      <c r="Q228" s="10">
        <v>142</v>
      </c>
      <c r="R228" s="10">
        <v>7</v>
      </c>
      <c r="S228" s="10">
        <v>10</v>
      </c>
      <c r="T228" s="10">
        <v>4</v>
      </c>
      <c r="U228" s="10">
        <v>15</v>
      </c>
      <c r="V228" s="5"/>
    </row>
    <row r="229" spans="1:21" s="36" customFormat="1" ht="12" customHeight="1">
      <c r="A229" s="27" t="s">
        <v>72</v>
      </c>
      <c r="B229" s="6">
        <f t="shared" si="165"/>
        <v>4</v>
      </c>
      <c r="C229" s="6">
        <f t="shared" si="165"/>
        <v>15</v>
      </c>
      <c r="D229" s="6">
        <f>F229+P229+R229</f>
        <v>4</v>
      </c>
      <c r="E229" s="6">
        <f>G229+Q229+S229</f>
        <v>15</v>
      </c>
      <c r="F229" s="6">
        <f t="shared" si="166"/>
        <v>1</v>
      </c>
      <c r="G229" s="6">
        <f t="shared" si="166"/>
        <v>1</v>
      </c>
      <c r="H229" s="32">
        <v>0</v>
      </c>
      <c r="I229" s="32">
        <v>1</v>
      </c>
      <c r="J229" s="32">
        <v>1</v>
      </c>
      <c r="K229" s="32">
        <v>0</v>
      </c>
      <c r="L229" s="32">
        <v>0</v>
      </c>
      <c r="M229" s="32">
        <v>0</v>
      </c>
      <c r="N229" s="32">
        <v>0</v>
      </c>
      <c r="O229" s="32">
        <v>0</v>
      </c>
      <c r="P229" s="32">
        <v>3</v>
      </c>
      <c r="Q229" s="32">
        <v>14</v>
      </c>
      <c r="R229" s="32">
        <v>0</v>
      </c>
      <c r="S229" s="32">
        <v>0</v>
      </c>
      <c r="T229" s="32">
        <v>0</v>
      </c>
      <c r="U229" s="32">
        <v>0</v>
      </c>
    </row>
    <row r="230" spans="1:22" ht="12.75">
      <c r="A230" s="17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5"/>
    </row>
    <row r="231" spans="1:22" s="20" customFormat="1" ht="12.75">
      <c r="A231" s="57" t="s">
        <v>39</v>
      </c>
      <c r="B231" s="18">
        <f aca="true" t="shared" si="168" ref="B231:K231">B232+B233</f>
        <v>69</v>
      </c>
      <c r="C231" s="18">
        <f t="shared" si="168"/>
        <v>219</v>
      </c>
      <c r="D231" s="18">
        <f t="shared" si="168"/>
        <v>66</v>
      </c>
      <c r="E231" s="18">
        <f t="shared" si="168"/>
        <v>198</v>
      </c>
      <c r="F231" s="18">
        <f t="shared" si="168"/>
        <v>24</v>
      </c>
      <c r="G231" s="18">
        <f t="shared" si="168"/>
        <v>73</v>
      </c>
      <c r="H231" s="18">
        <f t="shared" si="168"/>
        <v>5</v>
      </c>
      <c r="I231" s="18">
        <f t="shared" si="168"/>
        <v>11</v>
      </c>
      <c r="J231" s="18">
        <f t="shared" si="168"/>
        <v>18</v>
      </c>
      <c r="K231" s="18">
        <f t="shared" si="168"/>
        <v>59</v>
      </c>
      <c r="L231" s="18">
        <f aca="true" t="shared" si="169" ref="L231:U231">L232+L233</f>
        <v>0</v>
      </c>
      <c r="M231" s="18">
        <f t="shared" si="169"/>
        <v>2</v>
      </c>
      <c r="N231" s="18">
        <f t="shared" si="169"/>
        <v>1</v>
      </c>
      <c r="O231" s="18">
        <f t="shared" si="169"/>
        <v>1</v>
      </c>
      <c r="P231" s="18">
        <f t="shared" si="169"/>
        <v>34</v>
      </c>
      <c r="Q231" s="18">
        <f t="shared" si="169"/>
        <v>114</v>
      </c>
      <c r="R231" s="18">
        <f t="shared" si="169"/>
        <v>8</v>
      </c>
      <c r="S231" s="18">
        <f t="shared" si="169"/>
        <v>11</v>
      </c>
      <c r="T231" s="18">
        <f t="shared" si="169"/>
        <v>3</v>
      </c>
      <c r="U231" s="18">
        <f t="shared" si="169"/>
        <v>21</v>
      </c>
      <c r="V231" s="19"/>
    </row>
    <row r="232" spans="1:22" ht="12.75">
      <c r="A232" s="29" t="s">
        <v>71</v>
      </c>
      <c r="B232" s="1">
        <f aca="true" t="shared" si="170" ref="B232:K232">SUM(B236+B240+B244+B248)</f>
        <v>41</v>
      </c>
      <c r="C232" s="1">
        <f t="shared" si="170"/>
        <v>127</v>
      </c>
      <c r="D232" s="1">
        <f t="shared" si="170"/>
        <v>39</v>
      </c>
      <c r="E232" s="1">
        <f t="shared" si="170"/>
        <v>116</v>
      </c>
      <c r="F232" s="1">
        <f t="shared" si="170"/>
        <v>13</v>
      </c>
      <c r="G232" s="1">
        <f t="shared" si="170"/>
        <v>48</v>
      </c>
      <c r="H232" s="1">
        <f t="shared" si="170"/>
        <v>3</v>
      </c>
      <c r="I232" s="1">
        <f t="shared" si="170"/>
        <v>5</v>
      </c>
      <c r="J232" s="1">
        <f t="shared" si="170"/>
        <v>10</v>
      </c>
      <c r="K232" s="1">
        <f t="shared" si="170"/>
        <v>41</v>
      </c>
      <c r="L232" s="1">
        <f aca="true" t="shared" si="171" ref="L232:U232">SUM(L236+L240+L244+L248)</f>
        <v>0</v>
      </c>
      <c r="M232" s="1">
        <f t="shared" si="171"/>
        <v>1</v>
      </c>
      <c r="N232" s="1">
        <f t="shared" si="171"/>
        <v>0</v>
      </c>
      <c r="O232" s="1">
        <f t="shared" si="171"/>
        <v>1</v>
      </c>
      <c r="P232" s="1">
        <f t="shared" si="171"/>
        <v>21</v>
      </c>
      <c r="Q232" s="1">
        <f t="shared" si="171"/>
        <v>64</v>
      </c>
      <c r="R232" s="1">
        <f t="shared" si="171"/>
        <v>5</v>
      </c>
      <c r="S232" s="1">
        <f t="shared" si="171"/>
        <v>4</v>
      </c>
      <c r="T232" s="1">
        <f t="shared" si="171"/>
        <v>2</v>
      </c>
      <c r="U232" s="1">
        <f t="shared" si="171"/>
        <v>11</v>
      </c>
      <c r="V232" s="5"/>
    </row>
    <row r="233" spans="1:22" ht="12.75">
      <c r="A233" s="30" t="s">
        <v>72</v>
      </c>
      <c r="B233" s="2">
        <f aca="true" t="shared" si="172" ref="B233:K233">SUM(B237+B241+B245+B249)</f>
        <v>28</v>
      </c>
      <c r="C233" s="2">
        <f t="shared" si="172"/>
        <v>92</v>
      </c>
      <c r="D233" s="2">
        <f t="shared" si="172"/>
        <v>27</v>
      </c>
      <c r="E233" s="2">
        <f t="shared" si="172"/>
        <v>82</v>
      </c>
      <c r="F233" s="2">
        <f t="shared" si="172"/>
        <v>11</v>
      </c>
      <c r="G233" s="2">
        <f t="shared" si="172"/>
        <v>25</v>
      </c>
      <c r="H233" s="2">
        <f t="shared" si="172"/>
        <v>2</v>
      </c>
      <c r="I233" s="2">
        <f t="shared" si="172"/>
        <v>6</v>
      </c>
      <c r="J233" s="2">
        <f t="shared" si="172"/>
        <v>8</v>
      </c>
      <c r="K233" s="2">
        <f t="shared" si="172"/>
        <v>18</v>
      </c>
      <c r="L233" s="2">
        <f aca="true" t="shared" si="173" ref="L233:U233">SUM(L237+L241+L245+L249)</f>
        <v>0</v>
      </c>
      <c r="M233" s="2">
        <f t="shared" si="173"/>
        <v>1</v>
      </c>
      <c r="N233" s="2">
        <f t="shared" si="173"/>
        <v>1</v>
      </c>
      <c r="O233" s="2">
        <f t="shared" si="173"/>
        <v>0</v>
      </c>
      <c r="P233" s="2">
        <f t="shared" si="173"/>
        <v>13</v>
      </c>
      <c r="Q233" s="2">
        <f t="shared" si="173"/>
        <v>50</v>
      </c>
      <c r="R233" s="2">
        <f t="shared" si="173"/>
        <v>3</v>
      </c>
      <c r="S233" s="2">
        <f t="shared" si="173"/>
        <v>7</v>
      </c>
      <c r="T233" s="2">
        <f t="shared" si="173"/>
        <v>1</v>
      </c>
      <c r="U233" s="2">
        <f t="shared" si="173"/>
        <v>10</v>
      </c>
      <c r="V233" s="5"/>
    </row>
    <row r="234" spans="1:21" s="5" customFormat="1" ht="12.75">
      <c r="A234" s="17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1:22" s="20" customFormat="1" ht="12.75">
      <c r="A235" s="18" t="s">
        <v>21</v>
      </c>
      <c r="B235" s="18">
        <f aca="true" t="shared" si="174" ref="B235:C237">F235+P235+R235+T235</f>
        <v>61</v>
      </c>
      <c r="C235" s="18">
        <f t="shared" si="174"/>
        <v>63</v>
      </c>
      <c r="D235" s="18">
        <f>D236+D237</f>
        <v>61</v>
      </c>
      <c r="E235" s="18">
        <f>E236+E237</f>
        <v>63</v>
      </c>
      <c r="F235" s="18">
        <f aca="true" t="shared" si="175" ref="F235:G237">H235+J235+L235+N235</f>
        <v>21</v>
      </c>
      <c r="G235" s="18">
        <f t="shared" si="175"/>
        <v>22</v>
      </c>
      <c r="H235" s="18">
        <f aca="true" t="shared" si="176" ref="H235:U235">H236+H237</f>
        <v>5</v>
      </c>
      <c r="I235" s="18">
        <f t="shared" si="176"/>
        <v>5</v>
      </c>
      <c r="J235" s="18">
        <f t="shared" si="176"/>
        <v>15</v>
      </c>
      <c r="K235" s="18">
        <f t="shared" si="176"/>
        <v>17</v>
      </c>
      <c r="L235" s="18">
        <f t="shared" si="176"/>
        <v>0</v>
      </c>
      <c r="M235" s="18">
        <f t="shared" si="176"/>
        <v>0</v>
      </c>
      <c r="N235" s="18">
        <f t="shared" si="176"/>
        <v>1</v>
      </c>
      <c r="O235" s="18">
        <f t="shared" si="176"/>
        <v>0</v>
      </c>
      <c r="P235" s="18">
        <f t="shared" si="176"/>
        <v>33</v>
      </c>
      <c r="Q235" s="18">
        <f t="shared" si="176"/>
        <v>39</v>
      </c>
      <c r="R235" s="18">
        <f t="shared" si="176"/>
        <v>7</v>
      </c>
      <c r="S235" s="18">
        <f t="shared" si="176"/>
        <v>2</v>
      </c>
      <c r="T235" s="18">
        <f t="shared" si="176"/>
        <v>0</v>
      </c>
      <c r="U235" s="18">
        <f t="shared" si="176"/>
        <v>0</v>
      </c>
      <c r="V235" s="19"/>
    </row>
    <row r="236" spans="1:22" ht="12.75">
      <c r="A236" s="29" t="s">
        <v>71</v>
      </c>
      <c r="B236" s="1">
        <f t="shared" si="174"/>
        <v>37</v>
      </c>
      <c r="C236" s="1">
        <f t="shared" si="174"/>
        <v>38</v>
      </c>
      <c r="D236" s="1">
        <f>F236+P236+R236</f>
        <v>37</v>
      </c>
      <c r="E236" s="1">
        <f>G236+Q236+S236</f>
        <v>38</v>
      </c>
      <c r="F236" s="1">
        <f t="shared" si="175"/>
        <v>11</v>
      </c>
      <c r="G236" s="1">
        <f t="shared" si="175"/>
        <v>12</v>
      </c>
      <c r="H236" s="10">
        <v>3</v>
      </c>
      <c r="I236" s="10">
        <v>2</v>
      </c>
      <c r="J236" s="10">
        <v>8</v>
      </c>
      <c r="K236" s="10">
        <v>10</v>
      </c>
      <c r="L236" s="10">
        <v>0</v>
      </c>
      <c r="M236" s="10">
        <v>0</v>
      </c>
      <c r="N236" s="10">
        <v>0</v>
      </c>
      <c r="O236" s="10">
        <v>0</v>
      </c>
      <c r="P236" s="10">
        <v>21</v>
      </c>
      <c r="Q236" s="10">
        <v>24</v>
      </c>
      <c r="R236" s="10">
        <v>5</v>
      </c>
      <c r="S236" s="10">
        <v>2</v>
      </c>
      <c r="T236" s="10">
        <v>0</v>
      </c>
      <c r="U236" s="10">
        <v>0</v>
      </c>
      <c r="V236" s="5"/>
    </row>
    <row r="237" spans="1:22" ht="12.75">
      <c r="A237" s="29" t="s">
        <v>72</v>
      </c>
      <c r="B237" s="1">
        <f t="shared" si="174"/>
        <v>24</v>
      </c>
      <c r="C237" s="1">
        <f t="shared" si="174"/>
        <v>25</v>
      </c>
      <c r="D237" s="1">
        <f>F237+P237+R237</f>
        <v>24</v>
      </c>
      <c r="E237" s="1">
        <f>G237+Q237+S237</f>
        <v>25</v>
      </c>
      <c r="F237" s="1">
        <f t="shared" si="175"/>
        <v>10</v>
      </c>
      <c r="G237" s="1">
        <f t="shared" si="175"/>
        <v>10</v>
      </c>
      <c r="H237" s="10">
        <v>2</v>
      </c>
      <c r="I237" s="10">
        <v>3</v>
      </c>
      <c r="J237" s="10">
        <v>7</v>
      </c>
      <c r="K237" s="10">
        <v>7</v>
      </c>
      <c r="L237" s="10">
        <v>0</v>
      </c>
      <c r="M237" s="10">
        <v>0</v>
      </c>
      <c r="N237" s="10">
        <v>1</v>
      </c>
      <c r="O237" s="10">
        <v>0</v>
      </c>
      <c r="P237" s="10">
        <v>12</v>
      </c>
      <c r="Q237" s="10">
        <v>15</v>
      </c>
      <c r="R237" s="10">
        <v>2</v>
      </c>
      <c r="S237" s="10">
        <v>0</v>
      </c>
      <c r="T237" s="10">
        <v>0</v>
      </c>
      <c r="U237" s="10">
        <v>0</v>
      </c>
      <c r="V237" s="5"/>
    </row>
    <row r="238" spans="1:22" ht="12.75">
      <c r="A238" s="18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5"/>
    </row>
    <row r="239" spans="1:22" s="20" customFormat="1" ht="12.75">
      <c r="A239" s="18" t="s">
        <v>22</v>
      </c>
      <c r="B239" s="18">
        <f aca="true" t="shared" si="177" ref="B239:C241">F239+P239+R239+T239</f>
        <v>8</v>
      </c>
      <c r="C239" s="18">
        <f t="shared" si="177"/>
        <v>62</v>
      </c>
      <c r="D239" s="18">
        <f>D240+D241</f>
        <v>5</v>
      </c>
      <c r="E239" s="18">
        <f>E240+E241</f>
        <v>44</v>
      </c>
      <c r="F239" s="18">
        <f aca="true" t="shared" si="178" ref="F239:G241">H239+J239+L239+N239</f>
        <v>3</v>
      </c>
      <c r="G239" s="18">
        <f t="shared" si="178"/>
        <v>13</v>
      </c>
      <c r="H239" s="18">
        <f aca="true" t="shared" si="179" ref="H239:U239">H240+H241</f>
        <v>0</v>
      </c>
      <c r="I239" s="18">
        <f t="shared" si="179"/>
        <v>2</v>
      </c>
      <c r="J239" s="18">
        <f t="shared" si="179"/>
        <v>3</v>
      </c>
      <c r="K239" s="18">
        <f t="shared" si="179"/>
        <v>10</v>
      </c>
      <c r="L239" s="18">
        <f t="shared" si="179"/>
        <v>0</v>
      </c>
      <c r="M239" s="18">
        <f t="shared" si="179"/>
        <v>0</v>
      </c>
      <c r="N239" s="18">
        <f t="shared" si="179"/>
        <v>0</v>
      </c>
      <c r="O239" s="18">
        <f t="shared" si="179"/>
        <v>1</v>
      </c>
      <c r="P239" s="18">
        <f t="shared" si="179"/>
        <v>1</v>
      </c>
      <c r="Q239" s="18">
        <f t="shared" si="179"/>
        <v>28</v>
      </c>
      <c r="R239" s="18">
        <f t="shared" si="179"/>
        <v>1</v>
      </c>
      <c r="S239" s="18">
        <f t="shared" si="179"/>
        <v>3</v>
      </c>
      <c r="T239" s="18">
        <f t="shared" si="179"/>
        <v>3</v>
      </c>
      <c r="U239" s="18">
        <f t="shared" si="179"/>
        <v>18</v>
      </c>
      <c r="V239" s="19"/>
    </row>
    <row r="240" spans="1:22" ht="12.75">
      <c r="A240" s="29" t="s">
        <v>71</v>
      </c>
      <c r="B240" s="1">
        <f t="shared" si="177"/>
        <v>4</v>
      </c>
      <c r="C240" s="1">
        <f t="shared" si="177"/>
        <v>32</v>
      </c>
      <c r="D240" s="1">
        <f>F240+P240+R240</f>
        <v>2</v>
      </c>
      <c r="E240" s="1">
        <f>G240+Q240+S240</f>
        <v>23</v>
      </c>
      <c r="F240" s="1">
        <f t="shared" si="178"/>
        <v>2</v>
      </c>
      <c r="G240" s="1">
        <f t="shared" si="178"/>
        <v>10</v>
      </c>
      <c r="H240" s="10">
        <v>0</v>
      </c>
      <c r="I240" s="10">
        <v>1</v>
      </c>
      <c r="J240" s="10">
        <v>2</v>
      </c>
      <c r="K240" s="10">
        <v>8</v>
      </c>
      <c r="L240" s="10">
        <v>0</v>
      </c>
      <c r="M240" s="10">
        <v>0</v>
      </c>
      <c r="N240" s="10">
        <v>0</v>
      </c>
      <c r="O240" s="10">
        <v>1</v>
      </c>
      <c r="P240" s="10">
        <v>0</v>
      </c>
      <c r="Q240" s="10">
        <v>13</v>
      </c>
      <c r="R240" s="10">
        <v>0</v>
      </c>
      <c r="S240" s="10">
        <v>0</v>
      </c>
      <c r="T240" s="10">
        <v>2</v>
      </c>
      <c r="U240" s="10">
        <v>9</v>
      </c>
      <c r="V240" s="5"/>
    </row>
    <row r="241" spans="1:22" ht="12.75">
      <c r="A241" s="29" t="s">
        <v>72</v>
      </c>
      <c r="B241" s="1">
        <f t="shared" si="177"/>
        <v>4</v>
      </c>
      <c r="C241" s="1">
        <f t="shared" si="177"/>
        <v>30</v>
      </c>
      <c r="D241" s="1">
        <f>F241+P241+R241</f>
        <v>3</v>
      </c>
      <c r="E241" s="1">
        <f>G241+Q241+S241</f>
        <v>21</v>
      </c>
      <c r="F241" s="1">
        <f t="shared" si="178"/>
        <v>1</v>
      </c>
      <c r="G241" s="1">
        <f t="shared" si="178"/>
        <v>3</v>
      </c>
      <c r="H241" s="10">
        <v>0</v>
      </c>
      <c r="I241" s="10">
        <v>1</v>
      </c>
      <c r="J241" s="10">
        <v>1</v>
      </c>
      <c r="K241" s="10">
        <v>2</v>
      </c>
      <c r="L241" s="10">
        <v>0</v>
      </c>
      <c r="M241" s="10">
        <v>0</v>
      </c>
      <c r="N241" s="10">
        <v>0</v>
      </c>
      <c r="O241" s="10">
        <v>0</v>
      </c>
      <c r="P241" s="10">
        <v>1</v>
      </c>
      <c r="Q241" s="10">
        <v>15</v>
      </c>
      <c r="R241" s="10">
        <v>1</v>
      </c>
      <c r="S241" s="10">
        <v>3</v>
      </c>
      <c r="T241" s="10">
        <v>1</v>
      </c>
      <c r="U241" s="10">
        <v>9</v>
      </c>
      <c r="V241" s="5"/>
    </row>
    <row r="242" spans="1:22" ht="12.75">
      <c r="A242" s="18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5"/>
    </row>
    <row r="243" spans="1:22" s="20" customFormat="1" ht="12.75">
      <c r="A243" s="18" t="s">
        <v>23</v>
      </c>
      <c r="B243" s="18">
        <f aca="true" t="shared" si="180" ref="B243:C245">F243+P243+R243+T243</f>
        <v>0</v>
      </c>
      <c r="C243" s="18">
        <f t="shared" si="180"/>
        <v>0</v>
      </c>
      <c r="D243" s="18">
        <f>D244+D245</f>
        <v>0</v>
      </c>
      <c r="E243" s="18">
        <f>E244+E245</f>
        <v>0</v>
      </c>
      <c r="F243" s="18">
        <f>H243+J243+L243+N243</f>
        <v>0</v>
      </c>
      <c r="G243" s="18">
        <f>I243+K243+M243+O243</f>
        <v>0</v>
      </c>
      <c r="H243" s="18">
        <f aca="true" t="shared" si="181" ref="H243:U243">H244+H245</f>
        <v>0</v>
      </c>
      <c r="I243" s="18">
        <f t="shared" si="181"/>
        <v>0</v>
      </c>
      <c r="J243" s="18">
        <f t="shared" si="181"/>
        <v>0</v>
      </c>
      <c r="K243" s="18">
        <f t="shared" si="181"/>
        <v>0</v>
      </c>
      <c r="L243" s="18">
        <f t="shared" si="181"/>
        <v>0</v>
      </c>
      <c r="M243" s="18">
        <f t="shared" si="181"/>
        <v>0</v>
      </c>
      <c r="N243" s="18">
        <f t="shared" si="181"/>
        <v>0</v>
      </c>
      <c r="O243" s="18">
        <f t="shared" si="181"/>
        <v>0</v>
      </c>
      <c r="P243" s="18">
        <f t="shared" si="181"/>
        <v>0</v>
      </c>
      <c r="Q243" s="18">
        <f t="shared" si="181"/>
        <v>0</v>
      </c>
      <c r="R243" s="18">
        <f t="shared" si="181"/>
        <v>0</v>
      </c>
      <c r="S243" s="18">
        <f t="shared" si="181"/>
        <v>0</v>
      </c>
      <c r="T243" s="18">
        <f t="shared" si="181"/>
        <v>0</v>
      </c>
      <c r="U243" s="18">
        <f t="shared" si="181"/>
        <v>0</v>
      </c>
      <c r="V243" s="19"/>
    </row>
    <row r="244" spans="1:22" ht="12.75">
      <c r="A244" s="29" t="s">
        <v>71</v>
      </c>
      <c r="B244" s="1">
        <f t="shared" si="180"/>
        <v>0</v>
      </c>
      <c r="C244" s="1">
        <f t="shared" si="180"/>
        <v>0</v>
      </c>
      <c r="D244" s="1">
        <f>F244+P244+R244</f>
        <v>0</v>
      </c>
      <c r="E244" s="1">
        <f>G244+Q244+S244</f>
        <v>0</v>
      </c>
      <c r="F244" s="1">
        <f>H244+J244+L244+N244</f>
        <v>0</v>
      </c>
      <c r="G244" s="1">
        <f>I244+K244+M244+O244</f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v>0</v>
      </c>
      <c r="U244" s="10">
        <v>0</v>
      </c>
      <c r="V244" s="5"/>
    </row>
    <row r="245" spans="1:22" ht="12.75">
      <c r="A245" s="29" t="s">
        <v>72</v>
      </c>
      <c r="B245" s="1">
        <f t="shared" si="180"/>
        <v>0</v>
      </c>
      <c r="C245" s="1">
        <f t="shared" si="180"/>
        <v>0</v>
      </c>
      <c r="D245" s="1">
        <f>F245+P245+R245</f>
        <v>0</v>
      </c>
      <c r="E245" s="1">
        <v>0</v>
      </c>
      <c r="F245" s="1">
        <v>0</v>
      </c>
      <c r="G245" s="1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v>0</v>
      </c>
      <c r="U245" s="10">
        <v>0</v>
      </c>
      <c r="V245" s="5"/>
    </row>
    <row r="246" spans="1:22" ht="12.75">
      <c r="A246" s="18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5"/>
    </row>
    <row r="247" spans="1:22" s="20" customFormat="1" ht="12.75">
      <c r="A247" s="18" t="s">
        <v>76</v>
      </c>
      <c r="B247" s="18">
        <f aca="true" t="shared" si="182" ref="B247:C249">F247+P247+R247+T247</f>
        <v>0</v>
      </c>
      <c r="C247" s="18">
        <f t="shared" si="182"/>
        <v>94</v>
      </c>
      <c r="D247" s="18">
        <f>D248+D249</f>
        <v>0</v>
      </c>
      <c r="E247" s="18">
        <f>E248+E249</f>
        <v>91</v>
      </c>
      <c r="F247" s="18">
        <f aca="true" t="shared" si="183" ref="F247:G249">H247+J247+L247+N247</f>
        <v>0</v>
      </c>
      <c r="G247" s="18">
        <f t="shared" si="183"/>
        <v>38</v>
      </c>
      <c r="H247" s="18">
        <f aca="true" t="shared" si="184" ref="H247:U247">H248+H249</f>
        <v>0</v>
      </c>
      <c r="I247" s="18">
        <f t="shared" si="184"/>
        <v>4</v>
      </c>
      <c r="J247" s="18">
        <f t="shared" si="184"/>
        <v>0</v>
      </c>
      <c r="K247" s="18">
        <f t="shared" si="184"/>
        <v>32</v>
      </c>
      <c r="L247" s="18">
        <f t="shared" si="184"/>
        <v>0</v>
      </c>
      <c r="M247" s="18">
        <f t="shared" si="184"/>
        <v>2</v>
      </c>
      <c r="N247" s="18">
        <f t="shared" si="184"/>
        <v>0</v>
      </c>
      <c r="O247" s="18">
        <f t="shared" si="184"/>
        <v>0</v>
      </c>
      <c r="P247" s="18">
        <f t="shared" si="184"/>
        <v>0</v>
      </c>
      <c r="Q247" s="18">
        <f t="shared" si="184"/>
        <v>47</v>
      </c>
      <c r="R247" s="18">
        <f t="shared" si="184"/>
        <v>0</v>
      </c>
      <c r="S247" s="18">
        <f t="shared" si="184"/>
        <v>6</v>
      </c>
      <c r="T247" s="18">
        <f t="shared" si="184"/>
        <v>0</v>
      </c>
      <c r="U247" s="18">
        <f t="shared" si="184"/>
        <v>3</v>
      </c>
      <c r="V247" s="19"/>
    </row>
    <row r="248" spans="1:22" ht="12.75">
      <c r="A248" s="29" t="s">
        <v>71</v>
      </c>
      <c r="B248" s="1">
        <f t="shared" si="182"/>
        <v>0</v>
      </c>
      <c r="C248" s="1">
        <f t="shared" si="182"/>
        <v>57</v>
      </c>
      <c r="D248" s="1">
        <f>F248+P248+R248</f>
        <v>0</v>
      </c>
      <c r="E248" s="1">
        <f>G248+Q248+S248</f>
        <v>55</v>
      </c>
      <c r="F248" s="1">
        <f t="shared" si="183"/>
        <v>0</v>
      </c>
      <c r="G248" s="1">
        <f t="shared" si="183"/>
        <v>26</v>
      </c>
      <c r="H248" s="10">
        <v>0</v>
      </c>
      <c r="I248" s="10">
        <v>2</v>
      </c>
      <c r="J248" s="10">
        <v>0</v>
      </c>
      <c r="K248" s="10">
        <v>23</v>
      </c>
      <c r="L248" s="10">
        <v>0</v>
      </c>
      <c r="M248" s="10">
        <v>1</v>
      </c>
      <c r="N248" s="10">
        <v>0</v>
      </c>
      <c r="O248" s="10">
        <v>0</v>
      </c>
      <c r="P248" s="10">
        <v>0</v>
      </c>
      <c r="Q248" s="10">
        <v>27</v>
      </c>
      <c r="R248" s="10">
        <v>0</v>
      </c>
      <c r="S248" s="10">
        <v>2</v>
      </c>
      <c r="T248" s="10">
        <v>0</v>
      </c>
      <c r="U248" s="10">
        <v>2</v>
      </c>
      <c r="V248" s="5"/>
    </row>
    <row r="249" spans="1:21" s="36" customFormat="1" ht="12.75">
      <c r="A249" s="27" t="s">
        <v>72</v>
      </c>
      <c r="B249" s="6">
        <f t="shared" si="182"/>
        <v>0</v>
      </c>
      <c r="C249" s="6">
        <f t="shared" si="182"/>
        <v>37</v>
      </c>
      <c r="D249" s="6">
        <f>F249+P249+R249</f>
        <v>0</v>
      </c>
      <c r="E249" s="6">
        <f>G249+Q249+S249</f>
        <v>36</v>
      </c>
      <c r="F249" s="6">
        <f t="shared" si="183"/>
        <v>0</v>
      </c>
      <c r="G249" s="6">
        <f t="shared" si="183"/>
        <v>12</v>
      </c>
      <c r="H249" s="32">
        <v>0</v>
      </c>
      <c r="I249" s="32">
        <v>2</v>
      </c>
      <c r="J249" s="32">
        <v>0</v>
      </c>
      <c r="K249" s="32">
        <v>9</v>
      </c>
      <c r="L249" s="32">
        <v>0</v>
      </c>
      <c r="M249" s="32">
        <v>1</v>
      </c>
      <c r="N249" s="32">
        <v>0</v>
      </c>
      <c r="O249" s="32">
        <v>0</v>
      </c>
      <c r="P249" s="32">
        <v>0</v>
      </c>
      <c r="Q249" s="32">
        <v>20</v>
      </c>
      <c r="R249" s="32">
        <v>0</v>
      </c>
      <c r="S249" s="32">
        <v>4</v>
      </c>
      <c r="T249" s="32">
        <v>0</v>
      </c>
      <c r="U249" s="32">
        <v>1</v>
      </c>
    </row>
    <row r="250" spans="1:22" ht="12.75">
      <c r="A250" s="17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5"/>
    </row>
    <row r="251" spans="1:22" s="20" customFormat="1" ht="12.75">
      <c r="A251" s="57" t="s">
        <v>40</v>
      </c>
      <c r="B251" s="18">
        <f aca="true" t="shared" si="185" ref="B251:K251">B252+B253</f>
        <v>356</v>
      </c>
      <c r="C251" s="18">
        <f t="shared" si="185"/>
        <v>431</v>
      </c>
      <c r="D251" s="18">
        <f t="shared" si="185"/>
        <v>310</v>
      </c>
      <c r="E251" s="18">
        <f t="shared" si="185"/>
        <v>361</v>
      </c>
      <c r="F251" s="18">
        <f t="shared" si="185"/>
        <v>108</v>
      </c>
      <c r="G251" s="18">
        <f t="shared" si="185"/>
        <v>116</v>
      </c>
      <c r="H251" s="18">
        <f t="shared" si="185"/>
        <v>40</v>
      </c>
      <c r="I251" s="18">
        <f t="shared" si="185"/>
        <v>36</v>
      </c>
      <c r="J251" s="18">
        <f t="shared" si="185"/>
        <v>48</v>
      </c>
      <c r="K251" s="18">
        <f t="shared" si="185"/>
        <v>62</v>
      </c>
      <c r="L251" s="18">
        <f aca="true" t="shared" si="186" ref="L251:U251">L252+L253</f>
        <v>2</v>
      </c>
      <c r="M251" s="18">
        <f t="shared" si="186"/>
        <v>3</v>
      </c>
      <c r="N251" s="18">
        <f t="shared" si="186"/>
        <v>18</v>
      </c>
      <c r="O251" s="18">
        <f t="shared" si="186"/>
        <v>15</v>
      </c>
      <c r="P251" s="18">
        <f t="shared" si="186"/>
        <v>187</v>
      </c>
      <c r="Q251" s="18">
        <f t="shared" si="186"/>
        <v>240</v>
      </c>
      <c r="R251" s="18">
        <f t="shared" si="186"/>
        <v>15</v>
      </c>
      <c r="S251" s="18">
        <f t="shared" si="186"/>
        <v>5</v>
      </c>
      <c r="T251" s="18">
        <f t="shared" si="186"/>
        <v>46</v>
      </c>
      <c r="U251" s="18">
        <f t="shared" si="186"/>
        <v>70</v>
      </c>
      <c r="V251" s="19"/>
    </row>
    <row r="252" spans="1:22" ht="12.75">
      <c r="A252" s="29" t="s">
        <v>71</v>
      </c>
      <c r="B252" s="1">
        <f aca="true" t="shared" si="187" ref="B252:K252">SUM(B256+B260)</f>
        <v>239</v>
      </c>
      <c r="C252" s="1">
        <f t="shared" si="187"/>
        <v>281</v>
      </c>
      <c r="D252" s="1">
        <f t="shared" si="187"/>
        <v>211</v>
      </c>
      <c r="E252" s="1">
        <f t="shared" si="187"/>
        <v>249</v>
      </c>
      <c r="F252" s="1">
        <f t="shared" si="187"/>
        <v>76</v>
      </c>
      <c r="G252" s="1">
        <f t="shared" si="187"/>
        <v>76</v>
      </c>
      <c r="H252" s="1">
        <f t="shared" si="187"/>
        <v>33</v>
      </c>
      <c r="I252" s="1">
        <f t="shared" si="187"/>
        <v>25</v>
      </c>
      <c r="J252" s="1">
        <f t="shared" si="187"/>
        <v>27</v>
      </c>
      <c r="K252" s="1">
        <f t="shared" si="187"/>
        <v>39</v>
      </c>
      <c r="L252" s="1">
        <f aca="true" t="shared" si="188" ref="L252:U252">SUM(L256+L260)</f>
        <v>2</v>
      </c>
      <c r="M252" s="1">
        <f t="shared" si="188"/>
        <v>1</v>
      </c>
      <c r="N252" s="1">
        <f t="shared" si="188"/>
        <v>14</v>
      </c>
      <c r="O252" s="1">
        <f t="shared" si="188"/>
        <v>11</v>
      </c>
      <c r="P252" s="1">
        <f t="shared" si="188"/>
        <v>123</v>
      </c>
      <c r="Q252" s="1">
        <f t="shared" si="188"/>
        <v>172</v>
      </c>
      <c r="R252" s="1">
        <f t="shared" si="188"/>
        <v>12</v>
      </c>
      <c r="S252" s="1">
        <f t="shared" si="188"/>
        <v>1</v>
      </c>
      <c r="T252" s="1">
        <f t="shared" si="188"/>
        <v>28</v>
      </c>
      <c r="U252" s="1">
        <f t="shared" si="188"/>
        <v>32</v>
      </c>
      <c r="V252" s="5"/>
    </row>
    <row r="253" spans="1:22" ht="12.75">
      <c r="A253" s="29" t="s">
        <v>72</v>
      </c>
      <c r="B253" s="1">
        <f aca="true" t="shared" si="189" ref="B253:K253">SUM(B257+B261)</f>
        <v>117</v>
      </c>
      <c r="C253" s="1">
        <f t="shared" si="189"/>
        <v>150</v>
      </c>
      <c r="D253" s="1">
        <f t="shared" si="189"/>
        <v>99</v>
      </c>
      <c r="E253" s="1">
        <f t="shared" si="189"/>
        <v>112</v>
      </c>
      <c r="F253" s="1">
        <f t="shared" si="189"/>
        <v>32</v>
      </c>
      <c r="G253" s="1">
        <f t="shared" si="189"/>
        <v>40</v>
      </c>
      <c r="H253" s="1">
        <f t="shared" si="189"/>
        <v>7</v>
      </c>
      <c r="I253" s="1">
        <f t="shared" si="189"/>
        <v>11</v>
      </c>
      <c r="J253" s="1">
        <f t="shared" si="189"/>
        <v>21</v>
      </c>
      <c r="K253" s="1">
        <f t="shared" si="189"/>
        <v>23</v>
      </c>
      <c r="L253" s="1">
        <f aca="true" t="shared" si="190" ref="L253:U253">SUM(L257+L261)</f>
        <v>0</v>
      </c>
      <c r="M253" s="1">
        <f t="shared" si="190"/>
        <v>2</v>
      </c>
      <c r="N253" s="1">
        <f t="shared" si="190"/>
        <v>4</v>
      </c>
      <c r="O253" s="1">
        <f t="shared" si="190"/>
        <v>4</v>
      </c>
      <c r="P253" s="1">
        <f t="shared" si="190"/>
        <v>64</v>
      </c>
      <c r="Q253" s="1">
        <f t="shared" si="190"/>
        <v>68</v>
      </c>
      <c r="R253" s="1">
        <f t="shared" si="190"/>
        <v>3</v>
      </c>
      <c r="S253" s="1">
        <f t="shared" si="190"/>
        <v>4</v>
      </c>
      <c r="T253" s="1">
        <f t="shared" si="190"/>
        <v>18</v>
      </c>
      <c r="U253" s="1">
        <f t="shared" si="190"/>
        <v>38</v>
      </c>
      <c r="V253" s="5"/>
    </row>
    <row r="254" spans="1:22" ht="12.75">
      <c r="A254" s="18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5"/>
    </row>
    <row r="255" spans="1:22" s="20" customFormat="1" ht="12.75">
      <c r="A255" s="18" t="s">
        <v>22</v>
      </c>
      <c r="B255" s="18">
        <f aca="true" t="shared" si="191" ref="B255:C257">F255+P255+R255+T255</f>
        <v>105</v>
      </c>
      <c r="C255" s="18">
        <f t="shared" si="191"/>
        <v>160</v>
      </c>
      <c r="D255" s="18">
        <f>D256+D257</f>
        <v>81</v>
      </c>
      <c r="E255" s="18">
        <f>E256+E257</f>
        <v>113</v>
      </c>
      <c r="F255" s="18">
        <f aca="true" t="shared" si="192" ref="F255:G257">H255+J255+L255+N255</f>
        <v>18</v>
      </c>
      <c r="G255" s="18">
        <f t="shared" si="192"/>
        <v>28</v>
      </c>
      <c r="H255" s="18">
        <f aca="true" t="shared" si="193" ref="H255:U255">H256+H257</f>
        <v>5</v>
      </c>
      <c r="I255" s="18">
        <f t="shared" si="193"/>
        <v>11</v>
      </c>
      <c r="J255" s="18">
        <f t="shared" si="193"/>
        <v>7</v>
      </c>
      <c r="K255" s="18">
        <f t="shared" si="193"/>
        <v>12</v>
      </c>
      <c r="L255" s="18">
        <f t="shared" si="193"/>
        <v>1</v>
      </c>
      <c r="M255" s="18">
        <f t="shared" si="193"/>
        <v>0</v>
      </c>
      <c r="N255" s="18">
        <f t="shared" si="193"/>
        <v>5</v>
      </c>
      <c r="O255" s="18">
        <f t="shared" si="193"/>
        <v>5</v>
      </c>
      <c r="P255" s="18">
        <f t="shared" si="193"/>
        <v>58</v>
      </c>
      <c r="Q255" s="18">
        <f t="shared" si="193"/>
        <v>85</v>
      </c>
      <c r="R255" s="18">
        <f t="shared" si="193"/>
        <v>5</v>
      </c>
      <c r="S255" s="18">
        <f t="shared" si="193"/>
        <v>0</v>
      </c>
      <c r="T255" s="18">
        <f t="shared" si="193"/>
        <v>24</v>
      </c>
      <c r="U255" s="18">
        <f t="shared" si="193"/>
        <v>47</v>
      </c>
      <c r="V255" s="19"/>
    </row>
    <row r="256" spans="1:22" ht="12.75">
      <c r="A256" s="29" t="s">
        <v>71</v>
      </c>
      <c r="B256" s="1">
        <f t="shared" si="191"/>
        <v>63</v>
      </c>
      <c r="C256" s="1">
        <f t="shared" si="191"/>
        <v>94</v>
      </c>
      <c r="D256" s="1">
        <f>F256+P256+R256</f>
        <v>45</v>
      </c>
      <c r="E256" s="1">
        <f>G256+Q256+S256</f>
        <v>77</v>
      </c>
      <c r="F256" s="1">
        <f t="shared" si="192"/>
        <v>12</v>
      </c>
      <c r="G256" s="1">
        <f t="shared" si="192"/>
        <v>20</v>
      </c>
      <c r="H256" s="10">
        <v>4</v>
      </c>
      <c r="I256" s="10">
        <v>5</v>
      </c>
      <c r="J256" s="10">
        <v>3</v>
      </c>
      <c r="K256" s="10">
        <v>11</v>
      </c>
      <c r="L256" s="10">
        <v>1</v>
      </c>
      <c r="M256" s="10">
        <v>0</v>
      </c>
      <c r="N256" s="10">
        <v>4</v>
      </c>
      <c r="O256" s="10">
        <v>4</v>
      </c>
      <c r="P256" s="10">
        <v>30</v>
      </c>
      <c r="Q256" s="10">
        <v>57</v>
      </c>
      <c r="R256" s="10">
        <v>3</v>
      </c>
      <c r="S256" s="10">
        <v>0</v>
      </c>
      <c r="T256" s="10">
        <v>18</v>
      </c>
      <c r="U256" s="10">
        <v>17</v>
      </c>
      <c r="V256" s="5"/>
    </row>
    <row r="257" spans="1:22" ht="12.75">
      <c r="A257" s="29" t="s">
        <v>72</v>
      </c>
      <c r="B257" s="1">
        <f t="shared" si="191"/>
        <v>42</v>
      </c>
      <c r="C257" s="1">
        <f t="shared" si="191"/>
        <v>66</v>
      </c>
      <c r="D257" s="1">
        <f>F257+P257+R257</f>
        <v>36</v>
      </c>
      <c r="E257" s="1">
        <f>G257+Q257+S257</f>
        <v>36</v>
      </c>
      <c r="F257" s="1">
        <f t="shared" si="192"/>
        <v>6</v>
      </c>
      <c r="G257" s="1">
        <f t="shared" si="192"/>
        <v>8</v>
      </c>
      <c r="H257" s="10">
        <v>1</v>
      </c>
      <c r="I257" s="10">
        <v>6</v>
      </c>
      <c r="J257" s="10">
        <v>4</v>
      </c>
      <c r="K257" s="10">
        <v>1</v>
      </c>
      <c r="L257" s="10">
        <v>0</v>
      </c>
      <c r="M257" s="10">
        <v>0</v>
      </c>
      <c r="N257" s="10">
        <v>1</v>
      </c>
      <c r="O257" s="10">
        <v>1</v>
      </c>
      <c r="P257" s="10">
        <v>28</v>
      </c>
      <c r="Q257" s="10">
        <v>28</v>
      </c>
      <c r="R257" s="10">
        <v>2</v>
      </c>
      <c r="S257" s="10">
        <v>0</v>
      </c>
      <c r="T257" s="10">
        <v>6</v>
      </c>
      <c r="U257" s="10">
        <v>30</v>
      </c>
      <c r="V257" s="5"/>
    </row>
    <row r="258" spans="1:22" ht="12.75">
      <c r="A258" s="18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5"/>
    </row>
    <row r="259" spans="1:22" s="20" customFormat="1" ht="12.75">
      <c r="A259" s="18" t="s">
        <v>23</v>
      </c>
      <c r="B259" s="18">
        <f aca="true" t="shared" si="194" ref="B259:C261">F259+P259+R259+T259</f>
        <v>251</v>
      </c>
      <c r="C259" s="18">
        <f t="shared" si="194"/>
        <v>271</v>
      </c>
      <c r="D259" s="18">
        <f>D260+D261</f>
        <v>229</v>
      </c>
      <c r="E259" s="18">
        <f>E260+E261</f>
        <v>248</v>
      </c>
      <c r="F259" s="18">
        <f aca="true" t="shared" si="195" ref="F259:G261">H259+J259+L259+N259</f>
        <v>90</v>
      </c>
      <c r="G259" s="18">
        <f t="shared" si="195"/>
        <v>88</v>
      </c>
      <c r="H259" s="18">
        <f aca="true" t="shared" si="196" ref="H259:U259">H260+H261</f>
        <v>35</v>
      </c>
      <c r="I259" s="18">
        <f t="shared" si="196"/>
        <v>25</v>
      </c>
      <c r="J259" s="18">
        <f t="shared" si="196"/>
        <v>41</v>
      </c>
      <c r="K259" s="18">
        <f t="shared" si="196"/>
        <v>50</v>
      </c>
      <c r="L259" s="18">
        <f t="shared" si="196"/>
        <v>1</v>
      </c>
      <c r="M259" s="18">
        <f t="shared" si="196"/>
        <v>3</v>
      </c>
      <c r="N259" s="18">
        <f t="shared" si="196"/>
        <v>13</v>
      </c>
      <c r="O259" s="18">
        <f t="shared" si="196"/>
        <v>10</v>
      </c>
      <c r="P259" s="18">
        <f t="shared" si="196"/>
        <v>129</v>
      </c>
      <c r="Q259" s="18">
        <f t="shared" si="196"/>
        <v>155</v>
      </c>
      <c r="R259" s="18">
        <f t="shared" si="196"/>
        <v>10</v>
      </c>
      <c r="S259" s="18">
        <f t="shared" si="196"/>
        <v>5</v>
      </c>
      <c r="T259" s="18">
        <f t="shared" si="196"/>
        <v>22</v>
      </c>
      <c r="U259" s="18">
        <f t="shared" si="196"/>
        <v>23</v>
      </c>
      <c r="V259" s="19"/>
    </row>
    <row r="260" spans="1:22" ht="12.75">
      <c r="A260" s="29" t="s">
        <v>71</v>
      </c>
      <c r="B260" s="1">
        <f t="shared" si="194"/>
        <v>176</v>
      </c>
      <c r="C260" s="1">
        <f t="shared" si="194"/>
        <v>187</v>
      </c>
      <c r="D260" s="1">
        <f>F260+P260+R260</f>
        <v>166</v>
      </c>
      <c r="E260" s="1">
        <f>G260+Q260+S260</f>
        <v>172</v>
      </c>
      <c r="F260" s="1">
        <f t="shared" si="195"/>
        <v>64</v>
      </c>
      <c r="G260" s="1">
        <f t="shared" si="195"/>
        <v>56</v>
      </c>
      <c r="H260" s="10">
        <v>29</v>
      </c>
      <c r="I260" s="10">
        <v>20</v>
      </c>
      <c r="J260" s="10">
        <v>24</v>
      </c>
      <c r="K260" s="10">
        <v>28</v>
      </c>
      <c r="L260" s="10">
        <v>1</v>
      </c>
      <c r="M260" s="10">
        <v>1</v>
      </c>
      <c r="N260" s="10">
        <v>10</v>
      </c>
      <c r="O260" s="10">
        <v>7</v>
      </c>
      <c r="P260" s="10">
        <v>93</v>
      </c>
      <c r="Q260" s="10">
        <v>115</v>
      </c>
      <c r="R260" s="10">
        <v>9</v>
      </c>
      <c r="S260" s="10">
        <v>1</v>
      </c>
      <c r="T260" s="10">
        <v>10</v>
      </c>
      <c r="U260" s="10">
        <v>15</v>
      </c>
      <c r="V260" s="5"/>
    </row>
    <row r="261" spans="1:21" s="36" customFormat="1" ht="12.75">
      <c r="A261" s="27" t="s">
        <v>72</v>
      </c>
      <c r="B261" s="6">
        <f t="shared" si="194"/>
        <v>75</v>
      </c>
      <c r="C261" s="6">
        <f t="shared" si="194"/>
        <v>84</v>
      </c>
      <c r="D261" s="6">
        <f>F261+P261+R261</f>
        <v>63</v>
      </c>
      <c r="E261" s="6">
        <f>G261+Q261+S261</f>
        <v>76</v>
      </c>
      <c r="F261" s="6">
        <f t="shared" si="195"/>
        <v>26</v>
      </c>
      <c r="G261" s="6">
        <f t="shared" si="195"/>
        <v>32</v>
      </c>
      <c r="H261" s="32">
        <v>6</v>
      </c>
      <c r="I261" s="32">
        <v>5</v>
      </c>
      <c r="J261" s="32">
        <v>17</v>
      </c>
      <c r="K261" s="32">
        <v>22</v>
      </c>
      <c r="L261" s="32">
        <v>0</v>
      </c>
      <c r="M261" s="32">
        <v>2</v>
      </c>
      <c r="N261" s="32">
        <v>3</v>
      </c>
      <c r="O261" s="32">
        <v>3</v>
      </c>
      <c r="P261" s="32">
        <v>36</v>
      </c>
      <c r="Q261" s="32">
        <v>40</v>
      </c>
      <c r="R261" s="32">
        <v>1</v>
      </c>
      <c r="S261" s="32">
        <v>4</v>
      </c>
      <c r="T261" s="32">
        <v>12</v>
      </c>
      <c r="U261" s="32">
        <v>8</v>
      </c>
    </row>
    <row r="262" spans="1:22" ht="12.75">
      <c r="A262" s="18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5"/>
    </row>
    <row r="263" spans="1:22" ht="12.75">
      <c r="A263" s="57" t="s">
        <v>41</v>
      </c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5"/>
    </row>
    <row r="264" spans="1:22" s="20" customFormat="1" ht="12.75">
      <c r="A264" s="18" t="s">
        <v>22</v>
      </c>
      <c r="B264" s="18">
        <f>SUM(B265:B266)</f>
        <v>70</v>
      </c>
      <c r="C264" s="18">
        <f>SUM(C265:C266)</f>
        <v>64</v>
      </c>
      <c r="D264" s="18">
        <f>D265+D266</f>
        <v>55</v>
      </c>
      <c r="E264" s="18">
        <f>E265+E266</f>
        <v>58</v>
      </c>
      <c r="F264" s="18">
        <f aca="true" t="shared" si="197" ref="F264:G266">H264+J264+L264+N264</f>
        <v>21</v>
      </c>
      <c r="G264" s="18">
        <f t="shared" si="197"/>
        <v>14</v>
      </c>
      <c r="H264" s="18">
        <f aca="true" t="shared" si="198" ref="H264:O264">SUM(H265:H266)</f>
        <v>5</v>
      </c>
      <c r="I264" s="18">
        <f t="shared" si="198"/>
        <v>3</v>
      </c>
      <c r="J264" s="18">
        <f t="shared" si="198"/>
        <v>9</v>
      </c>
      <c r="K264" s="18">
        <f t="shared" si="198"/>
        <v>2</v>
      </c>
      <c r="L264" s="18">
        <f t="shared" si="198"/>
        <v>0</v>
      </c>
      <c r="M264" s="18">
        <f t="shared" si="198"/>
        <v>1</v>
      </c>
      <c r="N264" s="18">
        <f t="shared" si="198"/>
        <v>7</v>
      </c>
      <c r="O264" s="18">
        <f t="shared" si="198"/>
        <v>8</v>
      </c>
      <c r="P264" s="18">
        <f aca="true" t="shared" si="199" ref="P264:U264">P265+P266</f>
        <v>29</v>
      </c>
      <c r="Q264" s="18">
        <f t="shared" si="199"/>
        <v>39</v>
      </c>
      <c r="R264" s="18">
        <f t="shared" si="199"/>
        <v>5</v>
      </c>
      <c r="S264" s="18">
        <f t="shared" si="199"/>
        <v>5</v>
      </c>
      <c r="T264" s="18">
        <f t="shared" si="199"/>
        <v>15</v>
      </c>
      <c r="U264" s="18">
        <f t="shared" si="199"/>
        <v>6</v>
      </c>
      <c r="V264" s="19"/>
    </row>
    <row r="265" spans="1:22" ht="12.75" customHeight="1">
      <c r="A265" s="29" t="s">
        <v>71</v>
      </c>
      <c r="B265" s="1">
        <f>D265+T265</f>
        <v>41</v>
      </c>
      <c r="C265" s="1">
        <f>E265+U265</f>
        <v>34</v>
      </c>
      <c r="D265" s="1">
        <f>F265+P265+R265</f>
        <v>37</v>
      </c>
      <c r="E265" s="1">
        <f>G265+Q265+S265</f>
        <v>33</v>
      </c>
      <c r="F265" s="1">
        <f t="shared" si="197"/>
        <v>18</v>
      </c>
      <c r="G265" s="1">
        <f t="shared" si="197"/>
        <v>8</v>
      </c>
      <c r="H265" s="10">
        <v>4</v>
      </c>
      <c r="I265" s="10">
        <v>2</v>
      </c>
      <c r="J265" s="10">
        <v>7</v>
      </c>
      <c r="K265" s="10">
        <v>1</v>
      </c>
      <c r="L265" s="10">
        <v>0</v>
      </c>
      <c r="M265" s="10">
        <v>0</v>
      </c>
      <c r="N265" s="10">
        <v>7</v>
      </c>
      <c r="O265" s="10">
        <v>5</v>
      </c>
      <c r="P265" s="10">
        <v>17</v>
      </c>
      <c r="Q265" s="10">
        <v>22</v>
      </c>
      <c r="R265" s="10">
        <v>2</v>
      </c>
      <c r="S265" s="10">
        <v>3</v>
      </c>
      <c r="T265" s="10">
        <v>4</v>
      </c>
      <c r="U265" s="10">
        <v>1</v>
      </c>
      <c r="V265" s="5"/>
    </row>
    <row r="266" spans="1:21" s="36" customFormat="1" ht="12.75" customHeight="1">
      <c r="A266" s="27" t="s">
        <v>72</v>
      </c>
      <c r="B266" s="6">
        <f>D266+T266</f>
        <v>29</v>
      </c>
      <c r="C266" s="6">
        <f>E266+U266</f>
        <v>30</v>
      </c>
      <c r="D266" s="6">
        <f>F266+P266+R266</f>
        <v>18</v>
      </c>
      <c r="E266" s="6">
        <f>G266+Q266+S266</f>
        <v>25</v>
      </c>
      <c r="F266" s="6">
        <f t="shared" si="197"/>
        <v>3</v>
      </c>
      <c r="G266" s="6">
        <f t="shared" si="197"/>
        <v>6</v>
      </c>
      <c r="H266" s="32">
        <v>1</v>
      </c>
      <c r="I266" s="32">
        <v>1</v>
      </c>
      <c r="J266" s="32">
        <v>2</v>
      </c>
      <c r="K266" s="32">
        <v>1</v>
      </c>
      <c r="L266" s="32">
        <v>0</v>
      </c>
      <c r="M266" s="32">
        <v>1</v>
      </c>
      <c r="N266" s="32">
        <v>0</v>
      </c>
      <c r="O266" s="32">
        <v>3</v>
      </c>
      <c r="P266" s="32">
        <v>12</v>
      </c>
      <c r="Q266" s="32">
        <v>17</v>
      </c>
      <c r="R266" s="32">
        <v>3</v>
      </c>
      <c r="S266" s="32">
        <v>2</v>
      </c>
      <c r="T266" s="32">
        <v>11</v>
      </c>
      <c r="U266" s="32">
        <v>5</v>
      </c>
    </row>
    <row r="267" spans="1:21" s="5" customFormat="1" ht="12.75">
      <c r="A267" s="37"/>
      <c r="B267" s="38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</row>
    <row r="268" spans="1:22" ht="12.75">
      <c r="A268" s="57" t="s">
        <v>42</v>
      </c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5"/>
    </row>
    <row r="269" spans="1:22" s="20" customFormat="1" ht="12.75">
      <c r="A269" s="18" t="s">
        <v>23</v>
      </c>
      <c r="B269" s="18">
        <f aca="true" t="shared" si="200" ref="B269:C271">F269+P269+R269+T269</f>
        <v>329</v>
      </c>
      <c r="C269" s="18">
        <f t="shared" si="200"/>
        <v>245</v>
      </c>
      <c r="D269" s="18">
        <f>D270+D271</f>
        <v>317</v>
      </c>
      <c r="E269" s="18">
        <f>E270+E271</f>
        <v>237</v>
      </c>
      <c r="F269" s="18">
        <f aca="true" t="shared" si="201" ref="F269:G271">H269+J269+L269+N269</f>
        <v>76</v>
      </c>
      <c r="G269" s="18">
        <f t="shared" si="201"/>
        <v>52</v>
      </c>
      <c r="H269" s="18">
        <f aca="true" t="shared" si="202" ref="H269:U269">H270+H271</f>
        <v>45</v>
      </c>
      <c r="I269" s="18">
        <f t="shared" si="202"/>
        <v>27</v>
      </c>
      <c r="J269" s="18">
        <f t="shared" si="202"/>
        <v>16</v>
      </c>
      <c r="K269" s="18">
        <f t="shared" si="202"/>
        <v>14</v>
      </c>
      <c r="L269" s="18">
        <f t="shared" si="202"/>
        <v>4</v>
      </c>
      <c r="M269" s="18">
        <f t="shared" si="202"/>
        <v>1</v>
      </c>
      <c r="N269" s="18">
        <f t="shared" si="202"/>
        <v>11</v>
      </c>
      <c r="O269" s="18">
        <f t="shared" si="202"/>
        <v>10</v>
      </c>
      <c r="P269" s="18">
        <f t="shared" si="202"/>
        <v>224</v>
      </c>
      <c r="Q269" s="18">
        <f t="shared" si="202"/>
        <v>173</v>
      </c>
      <c r="R269" s="18">
        <f t="shared" si="202"/>
        <v>17</v>
      </c>
      <c r="S269" s="18">
        <f t="shared" si="202"/>
        <v>12</v>
      </c>
      <c r="T269" s="18">
        <f t="shared" si="202"/>
        <v>12</v>
      </c>
      <c r="U269" s="18">
        <f t="shared" si="202"/>
        <v>8</v>
      </c>
      <c r="V269" s="19"/>
    </row>
    <row r="270" spans="1:22" ht="12.75">
      <c r="A270" s="29" t="s">
        <v>71</v>
      </c>
      <c r="B270" s="1">
        <f t="shared" si="200"/>
        <v>292</v>
      </c>
      <c r="C270" s="1">
        <f t="shared" si="200"/>
        <v>216</v>
      </c>
      <c r="D270" s="1">
        <f>F270+P270+R270</f>
        <v>281</v>
      </c>
      <c r="E270" s="1">
        <f>G270+Q270+S270</f>
        <v>209</v>
      </c>
      <c r="F270" s="1">
        <f t="shared" si="201"/>
        <v>64</v>
      </c>
      <c r="G270" s="1">
        <f t="shared" si="201"/>
        <v>38</v>
      </c>
      <c r="H270" s="10">
        <v>36</v>
      </c>
      <c r="I270" s="10">
        <v>20</v>
      </c>
      <c r="J270" s="10">
        <v>15</v>
      </c>
      <c r="K270" s="10">
        <v>10</v>
      </c>
      <c r="L270" s="10">
        <v>3</v>
      </c>
      <c r="M270" s="10">
        <v>0</v>
      </c>
      <c r="N270" s="10">
        <v>10</v>
      </c>
      <c r="O270" s="10">
        <v>8</v>
      </c>
      <c r="P270" s="10">
        <v>203</v>
      </c>
      <c r="Q270" s="10">
        <v>161</v>
      </c>
      <c r="R270" s="10">
        <v>14</v>
      </c>
      <c r="S270" s="10">
        <v>10</v>
      </c>
      <c r="T270" s="10">
        <v>11</v>
      </c>
      <c r="U270" s="10">
        <v>7</v>
      </c>
      <c r="V270" s="5"/>
    </row>
    <row r="271" spans="1:22" ht="12.75">
      <c r="A271" s="29" t="s">
        <v>72</v>
      </c>
      <c r="B271" s="1">
        <f t="shared" si="200"/>
        <v>37</v>
      </c>
      <c r="C271" s="1">
        <f t="shared" si="200"/>
        <v>29</v>
      </c>
      <c r="D271" s="1">
        <f>F271+P271+R271</f>
        <v>36</v>
      </c>
      <c r="E271" s="1">
        <f>G271+Q271+S271</f>
        <v>28</v>
      </c>
      <c r="F271" s="1">
        <f t="shared" si="201"/>
        <v>12</v>
      </c>
      <c r="G271" s="1">
        <f t="shared" si="201"/>
        <v>14</v>
      </c>
      <c r="H271" s="10">
        <v>9</v>
      </c>
      <c r="I271" s="10">
        <v>7</v>
      </c>
      <c r="J271" s="10">
        <v>1</v>
      </c>
      <c r="K271" s="10">
        <v>4</v>
      </c>
      <c r="L271" s="10">
        <v>1</v>
      </c>
      <c r="M271" s="10">
        <v>1</v>
      </c>
      <c r="N271" s="10">
        <v>1</v>
      </c>
      <c r="O271" s="10">
        <v>2</v>
      </c>
      <c r="P271" s="10">
        <v>21</v>
      </c>
      <c r="Q271" s="10">
        <v>12</v>
      </c>
      <c r="R271" s="10">
        <v>3</v>
      </c>
      <c r="S271" s="10">
        <v>2</v>
      </c>
      <c r="T271" s="10">
        <v>1</v>
      </c>
      <c r="U271" s="10">
        <v>1</v>
      </c>
      <c r="V271" s="5"/>
    </row>
    <row r="272" spans="1:22" ht="12.75">
      <c r="A272" s="28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 s="5"/>
    </row>
    <row r="273" spans="1:22" ht="12.75">
      <c r="A273" s="18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5"/>
    </row>
    <row r="274" spans="1:22" ht="12.75">
      <c r="A274" s="18"/>
      <c r="B274" s="7"/>
      <c r="C274" s="7"/>
      <c r="D274" s="8"/>
      <c r="E274" s="8"/>
      <c r="F274" s="8"/>
      <c r="G274" s="8"/>
      <c r="H274" s="7"/>
      <c r="I274" s="7"/>
      <c r="J274" s="7"/>
      <c r="K274" s="7"/>
      <c r="L274" s="7"/>
      <c r="M274" s="7"/>
      <c r="N274" s="7"/>
      <c r="O274" s="8"/>
      <c r="P274" s="7"/>
      <c r="Q274" s="7"/>
      <c r="R274" s="7"/>
      <c r="S274" s="7"/>
      <c r="T274" s="7"/>
      <c r="U274" s="7"/>
      <c r="V274" s="5"/>
    </row>
    <row r="275" spans="1:22" ht="12.75">
      <c r="A275" s="22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5"/>
    </row>
    <row r="276" spans="1:22" ht="12.75">
      <c r="A276" s="28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 s="5"/>
    </row>
    <row r="277" spans="1:22" ht="12.75">
      <c r="A277" s="31" t="s">
        <v>78</v>
      </c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5"/>
    </row>
    <row r="278" spans="1:22" ht="12.75">
      <c r="A278" s="31" t="s">
        <v>43</v>
      </c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5"/>
    </row>
    <row r="279" spans="1:22" ht="12.75">
      <c r="A279" s="31" t="s">
        <v>44</v>
      </c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5"/>
    </row>
    <row r="280" spans="1:22" ht="12.75">
      <c r="A280" s="18" t="s">
        <v>69</v>
      </c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5"/>
    </row>
    <row r="281" spans="1:22" ht="12.75">
      <c r="A281" s="31" t="s">
        <v>73</v>
      </c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5"/>
    </row>
    <row r="282" spans="1:22" ht="12.75">
      <c r="A282" s="31" t="s">
        <v>74</v>
      </c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5"/>
    </row>
    <row r="283" spans="1:22" ht="12.75">
      <c r="A283" s="29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5"/>
    </row>
    <row r="284" spans="1:22" ht="12.75">
      <c r="A284" s="18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5"/>
    </row>
    <row r="285" spans="1:22" ht="12.75">
      <c r="A285" s="29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5"/>
    </row>
    <row r="286" spans="1:22" ht="12.75">
      <c r="A286" s="29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5"/>
    </row>
    <row r="287" spans="1:22" ht="12.75">
      <c r="A287" s="18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5"/>
    </row>
    <row r="288" spans="2:22" ht="12.75"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5"/>
    </row>
    <row r="289" spans="1:22" ht="12.75">
      <c r="A289" s="28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 s="5"/>
    </row>
    <row r="290" spans="1:22" ht="12.75">
      <c r="A290" s="28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 s="5"/>
    </row>
    <row r="291" spans="1:22" ht="12.75">
      <c r="A291" s="28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 s="5"/>
    </row>
    <row r="292" spans="1:22" ht="12.75">
      <c r="A292" s="28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 s="5"/>
    </row>
    <row r="293" spans="1:22" ht="12.75">
      <c r="A293" s="18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5"/>
    </row>
    <row r="294" spans="1:22" ht="12.75">
      <c r="A294" s="18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5"/>
    </row>
    <row r="295" spans="1:22" ht="12.75">
      <c r="A295" s="28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 s="5"/>
    </row>
    <row r="296" spans="1:22" ht="12.75">
      <c r="A296" s="28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 s="5"/>
    </row>
    <row r="297" spans="1:22" ht="12.75">
      <c r="A297" s="28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 s="5"/>
    </row>
    <row r="298" spans="5:22" ht="12.75">
      <c r="E298" s="1"/>
      <c r="H298" s="1"/>
      <c r="T298" s="3"/>
      <c r="V298" s="5"/>
    </row>
    <row r="299" spans="5:22" ht="12.75">
      <c r="E299" s="1"/>
      <c r="T299" s="3"/>
      <c r="V299" s="5"/>
    </row>
    <row r="300" spans="20:22" ht="12.75">
      <c r="T300" s="3"/>
      <c r="V300" s="5"/>
    </row>
    <row r="301" spans="20:22" ht="12.75">
      <c r="T301" s="3"/>
      <c r="V301" s="5"/>
    </row>
    <row r="302" spans="20:22" ht="12.75">
      <c r="T302" s="3"/>
      <c r="V302" s="5"/>
    </row>
    <row r="303" spans="20:22" ht="12.75">
      <c r="T303" s="3"/>
      <c r="V303" s="5"/>
    </row>
    <row r="304" spans="20:22" ht="12.75">
      <c r="T304" s="3"/>
      <c r="V304" s="5"/>
    </row>
    <row r="305" spans="20:22" ht="12.75">
      <c r="T305" s="3"/>
      <c r="V305" s="5"/>
    </row>
    <row r="306" spans="20:22" ht="12.75">
      <c r="T306" s="3"/>
      <c r="V306" s="5"/>
    </row>
    <row r="307" spans="20:22" ht="12.75">
      <c r="T307" s="3"/>
      <c r="V307" s="5"/>
    </row>
    <row r="308" spans="20:22" ht="12.75">
      <c r="T308" s="3"/>
      <c r="V308" s="5"/>
    </row>
    <row r="309" spans="20:22" ht="12.75">
      <c r="T309" s="3"/>
      <c r="V309" s="5"/>
    </row>
    <row r="310" spans="20:22" ht="12.75">
      <c r="T310" s="3"/>
      <c r="V310" s="5"/>
    </row>
    <row r="311" spans="20:22" ht="12.75">
      <c r="T311" s="3"/>
      <c r="V311" s="5"/>
    </row>
    <row r="312" spans="20:22" ht="12.75">
      <c r="T312" s="3"/>
      <c r="V312" s="5"/>
    </row>
    <row r="313" spans="20:22" ht="12.75">
      <c r="T313" s="3"/>
      <c r="V313" s="5"/>
    </row>
    <row r="314" spans="20:22" ht="12.75">
      <c r="T314" s="3"/>
      <c r="V314" s="5"/>
    </row>
    <row r="315" spans="20:22" ht="12.75">
      <c r="T315" s="3"/>
      <c r="V315" s="5"/>
    </row>
    <row r="316" spans="20:22" ht="12.75">
      <c r="T316" s="3"/>
      <c r="V316" s="5"/>
    </row>
    <row r="317" spans="20:22" ht="12.75">
      <c r="T317" s="3"/>
      <c r="V317" s="5"/>
    </row>
    <row r="318" spans="20:22" ht="12.75">
      <c r="T318" s="3"/>
      <c r="V318" s="5"/>
    </row>
    <row r="319" spans="20:22" ht="12.75">
      <c r="T319" s="3"/>
      <c r="V319" s="5"/>
    </row>
    <row r="320" spans="20:22" ht="12.75">
      <c r="T320" s="3"/>
      <c r="V320" s="5"/>
    </row>
    <row r="321" spans="20:22" ht="12.75">
      <c r="T321" s="3"/>
      <c r="V321" s="5"/>
    </row>
    <row r="322" spans="20:22" ht="12.75">
      <c r="T322" s="3"/>
      <c r="V322" s="5"/>
    </row>
    <row r="323" spans="20:22" ht="12.75">
      <c r="T323" s="3"/>
      <c r="V323" s="5"/>
    </row>
    <row r="324" spans="20:22" ht="12.75">
      <c r="T324" s="3"/>
      <c r="V324" s="5"/>
    </row>
    <row r="325" spans="20:22" ht="12.75">
      <c r="T325" s="3"/>
      <c r="V325" s="5"/>
    </row>
    <row r="326" spans="20:22" ht="12.75">
      <c r="T326" s="3"/>
      <c r="V326" s="5"/>
    </row>
    <row r="327" spans="20:22" ht="12.75">
      <c r="T327" s="3"/>
      <c r="V327" s="5"/>
    </row>
    <row r="328" spans="20:22" ht="12.75">
      <c r="T328" s="3"/>
      <c r="V328" s="5"/>
    </row>
    <row r="329" spans="20:22" ht="12.75">
      <c r="T329" s="3"/>
      <c r="V329" s="5"/>
    </row>
    <row r="330" spans="20:22" ht="12.75">
      <c r="T330" s="3"/>
      <c r="V330" s="5"/>
    </row>
    <row r="331" spans="20:22" ht="12.75">
      <c r="T331" s="3"/>
      <c r="V331" s="5"/>
    </row>
    <row r="332" spans="20:22" ht="12.75">
      <c r="T332" s="3"/>
      <c r="V332" s="5"/>
    </row>
    <row r="333" spans="20:22" ht="12.75">
      <c r="T333" s="3"/>
      <c r="V333" s="5"/>
    </row>
    <row r="334" spans="20:22" ht="12.75">
      <c r="T334" s="3"/>
      <c r="V334" s="5"/>
    </row>
    <row r="335" spans="20:22" ht="12.75">
      <c r="T335" s="3"/>
      <c r="V335" s="5"/>
    </row>
    <row r="336" spans="20:22" ht="12.75">
      <c r="T336" s="3"/>
      <c r="V336" s="5"/>
    </row>
    <row r="337" spans="20:22" ht="12.75">
      <c r="T337" s="3"/>
      <c r="V337" s="5"/>
    </row>
    <row r="338" spans="20:22" ht="12.75">
      <c r="T338" s="3"/>
      <c r="V338" s="5"/>
    </row>
    <row r="339" spans="20:22" ht="12.75">
      <c r="T339" s="3"/>
      <c r="V339" s="5"/>
    </row>
    <row r="340" spans="20:22" ht="12.75">
      <c r="T340" s="3"/>
      <c r="V340" s="5"/>
    </row>
    <row r="341" spans="20:22" ht="12.75">
      <c r="T341" s="3"/>
      <c r="V341" s="5"/>
    </row>
    <row r="342" spans="20:22" ht="12.75">
      <c r="T342" s="3"/>
      <c r="V342" s="5"/>
    </row>
    <row r="343" spans="20:22" ht="12.75">
      <c r="T343" s="3"/>
      <c r="V343" s="5"/>
    </row>
    <row r="344" spans="20:22" ht="12.75">
      <c r="T344" s="3"/>
      <c r="V344" s="5"/>
    </row>
    <row r="345" spans="20:22" ht="12.75">
      <c r="T345" s="3"/>
      <c r="V345" s="5"/>
    </row>
    <row r="346" spans="20:22" ht="12.75">
      <c r="T346" s="3"/>
      <c r="V346" s="5"/>
    </row>
    <row r="347" spans="20:22" ht="12.75">
      <c r="T347" s="3"/>
      <c r="V347" s="5"/>
    </row>
    <row r="348" spans="20:22" ht="12.75">
      <c r="T348" s="3"/>
      <c r="V348" s="5"/>
    </row>
    <row r="349" spans="20:22" ht="12.75">
      <c r="T349" s="3"/>
      <c r="V349" s="5"/>
    </row>
    <row r="350" spans="20:22" ht="12.75">
      <c r="T350" s="3"/>
      <c r="V350" s="5"/>
    </row>
    <row r="351" spans="20:22" ht="12.75">
      <c r="T351" s="3"/>
      <c r="V351" s="5"/>
    </row>
    <row r="352" spans="20:22" ht="12.75">
      <c r="T352" s="3"/>
      <c r="V352" s="5"/>
    </row>
    <row r="353" spans="20:22" ht="12.75">
      <c r="T353" s="3"/>
      <c r="V353" s="5"/>
    </row>
    <row r="354" spans="20:22" ht="12.75">
      <c r="T354" s="3"/>
      <c r="V354" s="5"/>
    </row>
    <row r="355" spans="20:22" ht="12.75">
      <c r="T355" s="3"/>
      <c r="V355" s="5"/>
    </row>
    <row r="356" spans="20:22" ht="12.75">
      <c r="T356" s="3"/>
      <c r="V356" s="5"/>
    </row>
    <row r="357" spans="20:22" ht="12.75">
      <c r="T357" s="3"/>
      <c r="V357" s="5"/>
    </row>
    <row r="358" spans="20:22" ht="12.75">
      <c r="T358" s="3"/>
      <c r="V358" s="5"/>
    </row>
    <row r="359" spans="20:22" ht="12.75">
      <c r="T359" s="3"/>
      <c r="V359" s="5"/>
    </row>
    <row r="360" spans="20:22" ht="12.75">
      <c r="T360" s="3"/>
      <c r="V360" s="5"/>
    </row>
    <row r="361" spans="20:22" ht="12.75">
      <c r="T361" s="3"/>
      <c r="V361" s="5"/>
    </row>
    <row r="362" spans="20:22" ht="12.75">
      <c r="T362" s="3"/>
      <c r="V362" s="5"/>
    </row>
    <row r="363" spans="20:22" ht="12.75">
      <c r="T363" s="3"/>
      <c r="V363" s="5"/>
    </row>
    <row r="364" spans="20:22" ht="12.75">
      <c r="T364" s="3"/>
      <c r="V364" s="5"/>
    </row>
    <row r="365" spans="20:22" ht="12.75">
      <c r="T365" s="3"/>
      <c r="V365" s="5"/>
    </row>
    <row r="366" spans="20:22" ht="12.75">
      <c r="T366" s="3"/>
      <c r="V366" s="5"/>
    </row>
    <row r="367" spans="20:22" ht="12.75">
      <c r="T367" s="3"/>
      <c r="V367" s="5"/>
    </row>
    <row r="368" spans="20:22" ht="12.75">
      <c r="T368" s="3"/>
      <c r="V368" s="5"/>
    </row>
    <row r="369" spans="20:22" ht="12.75">
      <c r="T369" s="3"/>
      <c r="V369" s="5"/>
    </row>
    <row r="370" spans="20:22" ht="12.75">
      <c r="T370" s="3"/>
      <c r="V370" s="5"/>
    </row>
    <row r="371" spans="20:22" ht="12.75">
      <c r="T371" s="3"/>
      <c r="V371" s="5"/>
    </row>
    <row r="372" spans="20:22" ht="12.75">
      <c r="T372" s="3"/>
      <c r="V372" s="5"/>
    </row>
    <row r="373" spans="20:22" ht="12.75">
      <c r="T373" s="3"/>
      <c r="V373" s="5"/>
    </row>
    <row r="374" spans="20:22" ht="12.75">
      <c r="T374" s="3"/>
      <c r="V374" s="5"/>
    </row>
    <row r="375" spans="20:22" ht="12.75">
      <c r="T375" s="3"/>
      <c r="V375" s="5"/>
    </row>
    <row r="376" spans="20:22" ht="12.75">
      <c r="T376" s="3"/>
      <c r="V376" s="5"/>
    </row>
    <row r="377" spans="20:22" ht="12.75">
      <c r="T377" s="3"/>
      <c r="V377" s="5"/>
    </row>
    <row r="378" spans="20:22" ht="12.75">
      <c r="T378" s="3"/>
      <c r="V378" s="5"/>
    </row>
    <row r="379" spans="20:22" ht="12.75">
      <c r="T379" s="3"/>
      <c r="V379" s="5"/>
    </row>
    <row r="380" spans="20:22" ht="12.75">
      <c r="T380" s="3"/>
      <c r="V380" s="5"/>
    </row>
    <row r="381" spans="20:22" ht="12.75">
      <c r="T381" s="3"/>
      <c r="V381" s="5"/>
    </row>
    <row r="382" spans="20:22" ht="12.75">
      <c r="T382" s="3"/>
      <c r="V382" s="5"/>
    </row>
    <row r="383" spans="20:22" ht="12.75">
      <c r="T383" s="3"/>
      <c r="V383" s="5"/>
    </row>
    <row r="384" spans="20:22" ht="12.75">
      <c r="T384" s="3"/>
      <c r="V384" s="5"/>
    </row>
    <row r="385" spans="20:22" ht="12.75">
      <c r="T385" s="3"/>
      <c r="V385" s="5"/>
    </row>
    <row r="386" spans="20:22" ht="12.75">
      <c r="T386" s="3"/>
      <c r="V386" s="5"/>
    </row>
    <row r="387" spans="20:22" ht="12.75">
      <c r="T387" s="3"/>
      <c r="V387" s="5"/>
    </row>
    <row r="388" spans="20:22" ht="12.75">
      <c r="T388" s="3"/>
      <c r="V388" s="5"/>
    </row>
    <row r="389" spans="20:22" ht="12.75">
      <c r="T389" s="3"/>
      <c r="V389" s="5"/>
    </row>
    <row r="390" spans="20:22" ht="12.75">
      <c r="T390" s="3"/>
      <c r="V390" s="5"/>
    </row>
    <row r="391" spans="20:22" ht="12.75">
      <c r="T391" s="3"/>
      <c r="V391" s="5"/>
    </row>
    <row r="392" spans="20:22" ht="12.75">
      <c r="T392" s="3"/>
      <c r="V392" s="5"/>
    </row>
    <row r="393" spans="20:22" ht="12.75">
      <c r="T393" s="3"/>
      <c r="V393" s="5"/>
    </row>
    <row r="394" spans="20:22" ht="12.75">
      <c r="T394" s="3"/>
      <c r="V394" s="5"/>
    </row>
    <row r="395" spans="20:22" ht="12.75">
      <c r="T395" s="3"/>
      <c r="V395" s="5"/>
    </row>
    <row r="396" spans="20:22" ht="12.75">
      <c r="T396" s="3"/>
      <c r="V396" s="5"/>
    </row>
    <row r="397" spans="20:22" ht="12.75">
      <c r="T397" s="3"/>
      <c r="V397" s="5"/>
    </row>
    <row r="398" spans="20:22" ht="12.75">
      <c r="T398" s="3"/>
      <c r="V398" s="5"/>
    </row>
    <row r="399" spans="20:22" ht="12.75">
      <c r="T399" s="3"/>
      <c r="V399" s="5"/>
    </row>
    <row r="400" spans="20:22" ht="12.75">
      <c r="T400" s="3"/>
      <c r="V400" s="5"/>
    </row>
    <row r="401" spans="20:22" ht="12.75">
      <c r="T401" s="3"/>
      <c r="V401" s="5"/>
    </row>
    <row r="402" spans="20:22" ht="12.75">
      <c r="T402" s="3"/>
      <c r="V402" s="5"/>
    </row>
    <row r="403" spans="20:22" ht="12.75">
      <c r="T403" s="3"/>
      <c r="V403" s="5"/>
    </row>
    <row r="404" spans="20:22" ht="12.75">
      <c r="T404" s="3"/>
      <c r="V404" s="5"/>
    </row>
    <row r="405" spans="20:22" ht="12.75">
      <c r="T405" s="3"/>
      <c r="V405" s="5"/>
    </row>
    <row r="406" spans="20:22" ht="12.75">
      <c r="T406" s="3"/>
      <c r="V406" s="5"/>
    </row>
    <row r="407" spans="20:22" ht="12.75">
      <c r="T407" s="3"/>
      <c r="V407" s="5"/>
    </row>
    <row r="408" spans="20:22" ht="12.75">
      <c r="T408" s="3"/>
      <c r="V408" s="5"/>
    </row>
    <row r="409" spans="20:22" ht="12.75">
      <c r="T409" s="3"/>
      <c r="V409" s="5"/>
    </row>
    <row r="410" spans="20:22" ht="12.75">
      <c r="T410" s="3"/>
      <c r="V410" s="5"/>
    </row>
    <row r="411" spans="20:22" ht="12.75">
      <c r="T411" s="3"/>
      <c r="V411" s="5"/>
    </row>
    <row r="412" spans="20:22" ht="12.75">
      <c r="T412" s="3"/>
      <c r="V412" s="5"/>
    </row>
    <row r="413" spans="20:22" ht="12.75">
      <c r="T413" s="3"/>
      <c r="V413" s="5"/>
    </row>
    <row r="414" spans="20:22" ht="12.75">
      <c r="T414" s="3"/>
      <c r="V414" s="5"/>
    </row>
    <row r="415" spans="20:22" ht="12.75">
      <c r="T415" s="3"/>
      <c r="V415" s="5"/>
    </row>
    <row r="416" spans="20:22" ht="12.75">
      <c r="T416" s="3"/>
      <c r="V416" s="5"/>
    </row>
    <row r="417" spans="20:22" ht="12.75">
      <c r="T417" s="3"/>
      <c r="V417" s="5"/>
    </row>
    <row r="418" spans="20:22" ht="12.75">
      <c r="T418" s="3"/>
      <c r="V418" s="5"/>
    </row>
    <row r="419" spans="20:22" ht="12.75">
      <c r="T419" s="3"/>
      <c r="V419" s="5"/>
    </row>
    <row r="420" spans="20:22" ht="12.75">
      <c r="T420" s="3"/>
      <c r="V420" s="5"/>
    </row>
    <row r="421" spans="20:22" ht="12.75">
      <c r="T421" s="3"/>
      <c r="V421" s="5"/>
    </row>
    <row r="422" spans="20:22" ht="12.75">
      <c r="T422" s="3"/>
      <c r="V422" s="5"/>
    </row>
    <row r="423" spans="20:22" ht="12.75">
      <c r="T423" s="3"/>
      <c r="V423" s="5"/>
    </row>
    <row r="424" spans="20:22" ht="12.75">
      <c r="T424" s="3"/>
      <c r="V424" s="5"/>
    </row>
    <row r="425" spans="20:22" ht="12.75">
      <c r="T425" s="3"/>
      <c r="V425" s="5"/>
    </row>
    <row r="426" spans="20:22" ht="12.75">
      <c r="T426" s="3"/>
      <c r="V426" s="5"/>
    </row>
    <row r="427" spans="20:22" ht="12.75">
      <c r="T427" s="3"/>
      <c r="V427" s="5"/>
    </row>
    <row r="428" spans="20:22" ht="12.75">
      <c r="T428" s="3"/>
      <c r="V428" s="5"/>
    </row>
    <row r="429" spans="20:22" ht="12.75">
      <c r="T429" s="3"/>
      <c r="V429" s="5"/>
    </row>
    <row r="430" spans="20:22" ht="12.75">
      <c r="T430" s="3"/>
      <c r="V430" s="5"/>
    </row>
    <row r="431" spans="20:22" ht="12.75">
      <c r="T431" s="3"/>
      <c r="V431" s="5"/>
    </row>
    <row r="432" spans="20:22" ht="12.75">
      <c r="T432" s="3"/>
      <c r="V432" s="5"/>
    </row>
    <row r="433" spans="20:22" ht="12.75">
      <c r="T433" s="3"/>
      <c r="V433" s="5"/>
    </row>
    <row r="434" spans="20:22" ht="12.75">
      <c r="T434" s="3"/>
      <c r="V434" s="5"/>
    </row>
    <row r="435" spans="20:22" ht="12.75">
      <c r="T435" s="3"/>
      <c r="V435" s="5"/>
    </row>
    <row r="436" spans="20:22" ht="12.75">
      <c r="T436" s="3"/>
      <c r="V436" s="5"/>
    </row>
    <row r="437" spans="20:22" ht="12.75">
      <c r="T437" s="3"/>
      <c r="V437" s="5"/>
    </row>
    <row r="438" spans="20:22" ht="12.75">
      <c r="T438" s="3"/>
      <c r="V438" s="5"/>
    </row>
    <row r="439" spans="20:22" ht="12.75">
      <c r="T439" s="3"/>
      <c r="V439" s="5"/>
    </row>
    <row r="440" spans="20:22" ht="12.75">
      <c r="T440" s="3"/>
      <c r="V440" s="5"/>
    </row>
    <row r="441" spans="20:22" ht="12.75">
      <c r="T441" s="3"/>
      <c r="V441" s="5"/>
    </row>
    <row r="442" spans="20:22" ht="12.75">
      <c r="T442" s="3"/>
      <c r="V442" s="5"/>
    </row>
    <row r="443" spans="20:22" ht="12.75">
      <c r="T443" s="3"/>
      <c r="V443" s="5"/>
    </row>
    <row r="444" spans="20:22" ht="12.75">
      <c r="T444" s="3"/>
      <c r="V444" s="5"/>
    </row>
    <row r="445" spans="20:22" ht="12.75">
      <c r="T445" s="3"/>
      <c r="V445" s="5"/>
    </row>
    <row r="446" spans="20:22" ht="12.75">
      <c r="T446" s="3"/>
      <c r="V446" s="5"/>
    </row>
    <row r="447" spans="20:22" ht="12.75">
      <c r="T447" s="3"/>
      <c r="V447" s="5"/>
    </row>
    <row r="448" spans="20:22" ht="12.75">
      <c r="T448" s="3"/>
      <c r="V448" s="5"/>
    </row>
    <row r="449" spans="20:22" ht="12.75">
      <c r="T449" s="3"/>
      <c r="V449" s="5"/>
    </row>
    <row r="450" spans="20:22" ht="12.75">
      <c r="T450" s="3"/>
      <c r="V450" s="5"/>
    </row>
    <row r="451" spans="20:22" ht="12.75">
      <c r="T451" s="3"/>
      <c r="V451" s="5"/>
    </row>
    <row r="452" spans="20:22" ht="12.75">
      <c r="T452" s="3"/>
      <c r="V452" s="5"/>
    </row>
    <row r="453" spans="20:22" ht="12.75">
      <c r="T453" s="3"/>
      <c r="V453" s="5"/>
    </row>
    <row r="454" spans="20:22" ht="12.75">
      <c r="T454" s="3"/>
      <c r="V454" s="5"/>
    </row>
    <row r="455" spans="20:22" ht="12.75">
      <c r="T455" s="3"/>
      <c r="V455" s="5"/>
    </row>
    <row r="456" spans="20:22" ht="12.75">
      <c r="T456" s="3"/>
      <c r="V456" s="5"/>
    </row>
    <row r="457" spans="20:22" ht="12.75">
      <c r="T457" s="3"/>
      <c r="V457" s="5"/>
    </row>
    <row r="458" spans="20:22" ht="12.75">
      <c r="T458" s="3"/>
      <c r="V458" s="5"/>
    </row>
    <row r="459" spans="20:22" ht="12.75">
      <c r="T459" s="3"/>
      <c r="V459" s="5"/>
    </row>
    <row r="460" spans="20:22" ht="12.75">
      <c r="T460" s="3"/>
      <c r="V460" s="5"/>
    </row>
    <row r="461" spans="20:22" ht="12.75">
      <c r="T461" s="3"/>
      <c r="V461" s="5"/>
    </row>
    <row r="462" spans="20:22" ht="12.75">
      <c r="T462" s="3"/>
      <c r="V462" s="5"/>
    </row>
    <row r="463" spans="20:22" ht="12.75">
      <c r="T463" s="3"/>
      <c r="V463" s="5"/>
    </row>
    <row r="464" spans="20:22" ht="12.75">
      <c r="T464" s="3"/>
      <c r="V464" s="5"/>
    </row>
    <row r="465" spans="20:22" ht="12.75">
      <c r="T465" s="3"/>
      <c r="V465" s="5"/>
    </row>
    <row r="466" spans="20:22" ht="12.75">
      <c r="T466" s="3"/>
      <c r="V466" s="5"/>
    </row>
    <row r="467" spans="20:22" ht="12.75">
      <c r="T467" s="3"/>
      <c r="V467" s="5"/>
    </row>
    <row r="468" spans="20:22" ht="12.75">
      <c r="T468" s="3"/>
      <c r="V468" s="5"/>
    </row>
    <row r="469" spans="20:22" ht="12.75">
      <c r="T469" s="3"/>
      <c r="V469" s="5"/>
    </row>
    <row r="470" spans="20:22" ht="12.75">
      <c r="T470" s="3"/>
      <c r="V470" s="5"/>
    </row>
    <row r="471" spans="20:22" ht="12.75">
      <c r="T471" s="3"/>
      <c r="V471" s="5"/>
    </row>
    <row r="472" spans="20:22" ht="12.75">
      <c r="T472" s="3"/>
      <c r="V472" s="5"/>
    </row>
    <row r="473" spans="20:22" ht="12.75">
      <c r="T473" s="3"/>
      <c r="V473" s="5"/>
    </row>
    <row r="474" spans="20:22" ht="12.75">
      <c r="T474" s="3"/>
      <c r="V474" s="5"/>
    </row>
    <row r="475" spans="20:22" ht="12.75">
      <c r="T475" s="3"/>
      <c r="V475" s="5"/>
    </row>
    <row r="476" spans="20:22" ht="12.75">
      <c r="T476" s="3"/>
      <c r="V476" s="5"/>
    </row>
    <row r="477" spans="20:22" ht="12.75">
      <c r="T477" s="3"/>
      <c r="V477" s="5"/>
    </row>
    <row r="478" spans="20:22" ht="12.75">
      <c r="T478" s="3"/>
      <c r="V478" s="5"/>
    </row>
    <row r="479" spans="20:22" ht="12.75">
      <c r="T479" s="3"/>
      <c r="V479" s="5"/>
    </row>
    <row r="480" spans="20:22" ht="12.75">
      <c r="T480" s="3"/>
      <c r="V480" s="5"/>
    </row>
    <row r="481" spans="20:22" ht="12.75">
      <c r="T481" s="3"/>
      <c r="V481" s="5"/>
    </row>
    <row r="482" spans="20:22" ht="12.75">
      <c r="T482" s="3"/>
      <c r="V482" s="5"/>
    </row>
    <row r="483" spans="20:22" ht="12.75">
      <c r="T483" s="3"/>
      <c r="V483" s="5"/>
    </row>
    <row r="484" spans="20:22" ht="12.75">
      <c r="T484" s="3"/>
      <c r="V484" s="5"/>
    </row>
    <row r="485" spans="20:22" ht="12.75">
      <c r="T485" s="3"/>
      <c r="V485" s="5"/>
    </row>
    <row r="486" spans="20:22" ht="12.75">
      <c r="T486" s="3"/>
      <c r="V486" s="5"/>
    </row>
    <row r="487" spans="20:22" ht="12.75">
      <c r="T487" s="3"/>
      <c r="V487" s="5"/>
    </row>
    <row r="488" spans="20:22" ht="12.75">
      <c r="T488" s="3"/>
      <c r="V488" s="5"/>
    </row>
    <row r="489" spans="20:22" ht="12.75">
      <c r="T489" s="3"/>
      <c r="V489" s="5"/>
    </row>
    <row r="490" spans="20:22" ht="12.75">
      <c r="T490" s="3"/>
      <c r="V490" s="5"/>
    </row>
    <row r="491" spans="20:22" ht="12.75">
      <c r="T491" s="3"/>
      <c r="V491" s="5"/>
    </row>
    <row r="492" spans="20:22" ht="12.75">
      <c r="T492" s="3"/>
      <c r="V492" s="5"/>
    </row>
    <row r="493" spans="20:22" ht="12.75">
      <c r="T493" s="3"/>
      <c r="V493" s="5"/>
    </row>
    <row r="494" spans="20:22" ht="12.75">
      <c r="T494" s="3"/>
      <c r="V494" s="5"/>
    </row>
    <row r="495" spans="20:22" ht="12.75">
      <c r="T495" s="3"/>
      <c r="V495" s="5"/>
    </row>
    <row r="496" spans="20:22" ht="12.75">
      <c r="T496" s="3"/>
      <c r="V496" s="5"/>
    </row>
    <row r="497" spans="20:22" ht="12.75">
      <c r="T497" s="3"/>
      <c r="V497" s="5"/>
    </row>
    <row r="498" spans="20:22" ht="12.75">
      <c r="T498" s="3"/>
      <c r="V498" s="5"/>
    </row>
    <row r="499" spans="20:22" ht="12.75">
      <c r="T499" s="3"/>
      <c r="V499" s="5"/>
    </row>
    <row r="500" spans="20:22" ht="12.75">
      <c r="T500" s="3"/>
      <c r="V500" s="5"/>
    </row>
    <row r="501" spans="20:22" ht="12.75">
      <c r="T501" s="3"/>
      <c r="V501" s="5"/>
    </row>
    <row r="502" spans="20:22" ht="12.75">
      <c r="T502" s="3"/>
      <c r="V502" s="5"/>
    </row>
    <row r="503" spans="20:22" ht="12.75">
      <c r="T503" s="3"/>
      <c r="V503" s="5"/>
    </row>
    <row r="504" spans="20:22" ht="12.75">
      <c r="T504" s="3"/>
      <c r="V504" s="5"/>
    </row>
    <row r="505" spans="20:22" ht="12.75">
      <c r="T505" s="3"/>
      <c r="V505" s="5"/>
    </row>
    <row r="506" spans="20:22" ht="12.75">
      <c r="T506" s="3"/>
      <c r="V506" s="5"/>
    </row>
    <row r="507" ht="12.75">
      <c r="T507" s="3"/>
    </row>
    <row r="508" ht="12.75">
      <c r="T508" s="3"/>
    </row>
    <row r="509" ht="12.75">
      <c r="T509" s="3"/>
    </row>
    <row r="510" ht="12.75">
      <c r="T510" s="3"/>
    </row>
    <row r="511" ht="12.75">
      <c r="T511" s="3"/>
    </row>
    <row r="512" ht="12.75">
      <c r="T512" s="3"/>
    </row>
    <row r="513" ht="12.75">
      <c r="T513" s="3"/>
    </row>
    <row r="514" ht="12.75">
      <c r="T514" s="3"/>
    </row>
    <row r="515" ht="12.75">
      <c r="T515" s="3"/>
    </row>
    <row r="516" ht="12.75">
      <c r="T516" s="3"/>
    </row>
    <row r="517" ht="12.75">
      <c r="T517" s="3"/>
    </row>
    <row r="518" ht="12.75">
      <c r="T518" s="3"/>
    </row>
    <row r="519" ht="12.75">
      <c r="T519" s="3"/>
    </row>
    <row r="520" ht="12.75">
      <c r="T520" s="3"/>
    </row>
    <row r="521" ht="12.75">
      <c r="T521" s="3"/>
    </row>
    <row r="522" ht="12.75">
      <c r="T522" s="3"/>
    </row>
    <row r="523" ht="12.75">
      <c r="T523" s="3"/>
    </row>
    <row r="524" ht="12.75">
      <c r="T524" s="3"/>
    </row>
    <row r="525" ht="12.75">
      <c r="T525" s="3"/>
    </row>
    <row r="526" ht="12.75">
      <c r="T526" s="3"/>
    </row>
    <row r="527" ht="12.75">
      <c r="T527" s="3"/>
    </row>
    <row r="528" ht="12.75">
      <c r="T528" s="3"/>
    </row>
    <row r="529" ht="12.75">
      <c r="T529" s="3"/>
    </row>
    <row r="530" ht="12.75">
      <c r="T530" s="3"/>
    </row>
    <row r="531" ht="12.75">
      <c r="T531" s="3"/>
    </row>
    <row r="532" ht="12.75">
      <c r="T532" s="3"/>
    </row>
    <row r="533" ht="12.75">
      <c r="T533" s="3"/>
    </row>
    <row r="534" ht="12.75">
      <c r="T534" s="3"/>
    </row>
    <row r="535" ht="12.75">
      <c r="T535" s="3"/>
    </row>
    <row r="536" ht="12.75">
      <c r="T536" s="3"/>
    </row>
    <row r="537" ht="12.75">
      <c r="T537" s="3"/>
    </row>
    <row r="538" ht="12.75">
      <c r="T538" s="3"/>
    </row>
    <row r="732" s="5" customFormat="1" ht="12.75">
      <c r="A732" s="19"/>
    </row>
  </sheetData>
  <printOptions/>
  <pageMargins left="0.43" right="0.43" top="0.19" bottom="0.86" header="0.18" footer="0.34"/>
  <pageSetup fitToHeight="0" fitToWidth="1" orientation="landscape" scale="69" r:id="rId1"/>
  <headerFooter alignWithMargins="0">
    <oddFooter>&amp;ROffice of the Registrar
Report 875
Data as of September 26, 2001
&amp;P of 7</oddFooter>
  </headerFooter>
  <rowBreaks count="4" manualBreakCount="4">
    <brk id="58" max="20" man="1"/>
    <brk id="110" max="20" man="1"/>
    <brk id="218" max="20" man="1"/>
    <brk id="266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9"/>
  <sheetViews>
    <sheetView zoomScale="75" zoomScaleNormal="75" workbookViewId="0" topLeftCell="A1">
      <selection activeCell="A3" sqref="A3"/>
    </sheetView>
  </sheetViews>
  <sheetFormatPr defaultColWidth="9.00390625" defaultRowHeight="12.75"/>
  <cols>
    <col min="1" max="1" width="23.875" style="41" customWidth="1"/>
    <col min="2" max="16384" width="9.125" style="41" customWidth="1"/>
  </cols>
  <sheetData>
    <row r="1" spans="1:21" ht="12.75">
      <c r="A1" s="39" t="s">
        <v>46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  <c r="N1" s="40"/>
      <c r="O1" s="40"/>
      <c r="P1" s="40"/>
      <c r="Q1" s="40"/>
      <c r="R1" s="40"/>
      <c r="S1" s="40"/>
      <c r="T1" s="40"/>
      <c r="U1" s="40"/>
    </row>
    <row r="2" spans="1:21" ht="12.75">
      <c r="A2" s="54" t="s">
        <v>79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  <c r="N2" s="40"/>
      <c r="O2" s="40"/>
      <c r="P2" s="40"/>
      <c r="Q2" s="40"/>
      <c r="R2" s="40"/>
      <c r="S2" s="40"/>
      <c r="T2" s="40"/>
      <c r="U2" s="40"/>
    </row>
    <row r="3" spans="1:21" ht="12.75">
      <c r="A3" s="42" t="s">
        <v>45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40"/>
      <c r="N3" s="40"/>
      <c r="O3" s="40"/>
      <c r="P3" s="40"/>
      <c r="Q3" s="40"/>
      <c r="R3" s="40"/>
      <c r="S3" s="40"/>
      <c r="T3" s="40"/>
      <c r="U3" s="40"/>
    </row>
    <row r="4" spans="1:12" ht="12.7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1:12" ht="12.75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</row>
    <row r="6" spans="4:15" ht="12.75">
      <c r="D6" s="40" t="s">
        <v>1</v>
      </c>
      <c r="E6" s="40"/>
      <c r="F6" s="43" t="s">
        <v>47</v>
      </c>
      <c r="G6" s="43"/>
      <c r="H6" s="43"/>
      <c r="I6" s="43"/>
      <c r="J6" s="43"/>
      <c r="K6" s="43"/>
      <c r="L6" s="43"/>
      <c r="M6" s="43"/>
      <c r="N6" s="43"/>
      <c r="O6" s="43"/>
    </row>
    <row r="7" spans="4:21" ht="12.75">
      <c r="D7" s="40" t="s">
        <v>48</v>
      </c>
      <c r="E7" s="40"/>
      <c r="T7" s="40" t="s">
        <v>49</v>
      </c>
      <c r="U7" s="40"/>
    </row>
    <row r="8" spans="2:21" ht="12.75">
      <c r="B8" s="44" t="s">
        <v>50</v>
      </c>
      <c r="C8" s="44"/>
      <c r="D8" s="43" t="s">
        <v>51</v>
      </c>
      <c r="E8" s="43"/>
      <c r="F8" s="44" t="s">
        <v>52</v>
      </c>
      <c r="G8" s="44"/>
      <c r="H8" s="44" t="s">
        <v>53</v>
      </c>
      <c r="I8" s="44"/>
      <c r="J8" s="44" t="s">
        <v>54</v>
      </c>
      <c r="K8" s="44"/>
      <c r="L8" s="44" t="s">
        <v>55</v>
      </c>
      <c r="M8" s="44"/>
      <c r="N8" s="44" t="s">
        <v>56</v>
      </c>
      <c r="O8" s="44"/>
      <c r="P8" s="44" t="s">
        <v>57</v>
      </c>
      <c r="Q8" s="44"/>
      <c r="R8" s="44" t="s">
        <v>58</v>
      </c>
      <c r="S8" s="44"/>
      <c r="T8" s="44" t="s">
        <v>59</v>
      </c>
      <c r="U8" s="44"/>
    </row>
    <row r="9" spans="1:21" ht="12.75">
      <c r="A9" s="41" t="s">
        <v>60</v>
      </c>
      <c r="B9" s="45" t="s">
        <v>17</v>
      </c>
      <c r="C9" s="45" t="s">
        <v>18</v>
      </c>
      <c r="D9" s="45" t="s">
        <v>17</v>
      </c>
      <c r="E9" s="45" t="s">
        <v>18</v>
      </c>
      <c r="F9" s="45" t="s">
        <v>17</v>
      </c>
      <c r="G9" s="45" t="s">
        <v>18</v>
      </c>
      <c r="H9" s="45" t="s">
        <v>17</v>
      </c>
      <c r="I9" s="45" t="s">
        <v>18</v>
      </c>
      <c r="J9" s="45" t="s">
        <v>17</v>
      </c>
      <c r="K9" s="45" t="s">
        <v>18</v>
      </c>
      <c r="L9" s="45" t="s">
        <v>17</v>
      </c>
      <c r="M9" s="45" t="s">
        <v>18</v>
      </c>
      <c r="N9" s="45" t="s">
        <v>17</v>
      </c>
      <c r="O9" s="45" t="s">
        <v>18</v>
      </c>
      <c r="P9" s="45" t="s">
        <v>17</v>
      </c>
      <c r="Q9" s="45" t="s">
        <v>18</v>
      </c>
      <c r="R9" s="45" t="s">
        <v>17</v>
      </c>
      <c r="S9" s="45" t="s">
        <v>18</v>
      </c>
      <c r="T9" s="45" t="s">
        <v>17</v>
      </c>
      <c r="U9" s="45" t="s">
        <v>18</v>
      </c>
    </row>
    <row r="10" spans="1:21" s="48" customFormat="1" ht="12.75">
      <c r="A10" s="46"/>
      <c r="B10" s="46"/>
      <c r="C10" s="46"/>
      <c r="D10" s="46"/>
      <c r="E10" s="46"/>
      <c r="F10" s="46"/>
      <c r="G10" s="46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</row>
    <row r="11" s="48" customFormat="1" ht="12.75">
      <c r="B11" s="48" t="s">
        <v>1</v>
      </c>
    </row>
    <row r="12" spans="1:21" s="48" customFormat="1" ht="12.75">
      <c r="A12" s="48" t="s">
        <v>61</v>
      </c>
      <c r="B12" s="41">
        <f aca="true" t="shared" si="0" ref="B12:J12">SUM(B13:B14)</f>
        <v>231</v>
      </c>
      <c r="C12" s="41">
        <f t="shared" si="0"/>
        <v>819</v>
      </c>
      <c r="D12" s="41">
        <f t="shared" si="0"/>
        <v>195</v>
      </c>
      <c r="E12" s="41">
        <f t="shared" si="0"/>
        <v>699</v>
      </c>
      <c r="F12" s="41">
        <f t="shared" si="0"/>
        <v>56</v>
      </c>
      <c r="G12" s="41">
        <f t="shared" si="0"/>
        <v>222</v>
      </c>
      <c r="H12" s="41">
        <f t="shared" si="0"/>
        <v>8</v>
      </c>
      <c r="I12" s="41">
        <f t="shared" si="0"/>
        <v>34</v>
      </c>
      <c r="J12" s="41">
        <f t="shared" si="0"/>
        <v>44</v>
      </c>
      <c r="K12" s="41">
        <f aca="true" t="shared" si="1" ref="K12:U12">SUM(K13:K14)</f>
        <v>162</v>
      </c>
      <c r="L12" s="41">
        <f t="shared" si="1"/>
        <v>1</v>
      </c>
      <c r="M12" s="41">
        <f t="shared" si="1"/>
        <v>4</v>
      </c>
      <c r="N12" s="41">
        <f t="shared" si="1"/>
        <v>3</v>
      </c>
      <c r="O12" s="41">
        <f t="shared" si="1"/>
        <v>22</v>
      </c>
      <c r="P12" s="41">
        <f t="shared" si="1"/>
        <v>129</v>
      </c>
      <c r="Q12" s="41">
        <f t="shared" si="1"/>
        <v>464</v>
      </c>
      <c r="R12" s="41">
        <f t="shared" si="1"/>
        <v>10</v>
      </c>
      <c r="S12" s="41">
        <f t="shared" si="1"/>
        <v>13</v>
      </c>
      <c r="T12" s="41">
        <f t="shared" si="1"/>
        <v>36</v>
      </c>
      <c r="U12" s="41">
        <f t="shared" si="1"/>
        <v>120</v>
      </c>
    </row>
    <row r="13" spans="1:21" s="48" customFormat="1" ht="12.75">
      <c r="A13" s="51" t="s">
        <v>71</v>
      </c>
      <c r="B13" s="41">
        <f aca="true" t="shared" si="2" ref="B13:U13">SUM(B18+B22+B26+B30)</f>
        <v>91</v>
      </c>
      <c r="C13" s="41">
        <f t="shared" si="2"/>
        <v>299</v>
      </c>
      <c r="D13" s="41">
        <f t="shared" si="2"/>
        <v>78</v>
      </c>
      <c r="E13" s="41">
        <f t="shared" si="2"/>
        <v>259</v>
      </c>
      <c r="F13" s="41">
        <f t="shared" si="2"/>
        <v>27</v>
      </c>
      <c r="G13" s="41">
        <f t="shared" si="2"/>
        <v>91</v>
      </c>
      <c r="H13" s="41">
        <f t="shared" si="2"/>
        <v>4</v>
      </c>
      <c r="I13" s="41">
        <f t="shared" si="2"/>
        <v>17</v>
      </c>
      <c r="J13" s="41">
        <f t="shared" si="2"/>
        <v>21</v>
      </c>
      <c r="K13" s="41">
        <f t="shared" si="2"/>
        <v>67</v>
      </c>
      <c r="L13" s="41">
        <f t="shared" si="2"/>
        <v>1</v>
      </c>
      <c r="M13" s="41">
        <f t="shared" si="2"/>
        <v>1</v>
      </c>
      <c r="N13" s="41">
        <f t="shared" si="2"/>
        <v>1</v>
      </c>
      <c r="O13" s="41">
        <f t="shared" si="2"/>
        <v>6</v>
      </c>
      <c r="P13" s="41">
        <f t="shared" si="2"/>
        <v>47</v>
      </c>
      <c r="Q13" s="41">
        <f t="shared" si="2"/>
        <v>161</v>
      </c>
      <c r="R13" s="41">
        <f t="shared" si="2"/>
        <v>4</v>
      </c>
      <c r="S13" s="41">
        <f t="shared" si="2"/>
        <v>7</v>
      </c>
      <c r="T13" s="41">
        <f t="shared" si="2"/>
        <v>13</v>
      </c>
      <c r="U13" s="41">
        <f t="shared" si="2"/>
        <v>40</v>
      </c>
    </row>
    <row r="14" spans="1:21" s="48" customFormat="1" ht="12.75">
      <c r="A14" s="51" t="s">
        <v>72</v>
      </c>
      <c r="B14" s="41">
        <f aca="true" t="shared" si="3" ref="B14:U14">SUM(B19+B23+B27+B31)</f>
        <v>140</v>
      </c>
      <c r="C14" s="41">
        <f t="shared" si="3"/>
        <v>520</v>
      </c>
      <c r="D14" s="41">
        <f t="shared" si="3"/>
        <v>117</v>
      </c>
      <c r="E14" s="41">
        <f t="shared" si="3"/>
        <v>440</v>
      </c>
      <c r="F14" s="41">
        <f t="shared" si="3"/>
        <v>29</v>
      </c>
      <c r="G14" s="41">
        <f t="shared" si="3"/>
        <v>131</v>
      </c>
      <c r="H14" s="41">
        <f t="shared" si="3"/>
        <v>4</v>
      </c>
      <c r="I14" s="41">
        <f t="shared" si="3"/>
        <v>17</v>
      </c>
      <c r="J14" s="41">
        <f t="shared" si="3"/>
        <v>23</v>
      </c>
      <c r="K14" s="41">
        <f t="shared" si="3"/>
        <v>95</v>
      </c>
      <c r="L14" s="41">
        <f t="shared" si="3"/>
        <v>0</v>
      </c>
      <c r="M14" s="41">
        <f t="shared" si="3"/>
        <v>3</v>
      </c>
      <c r="N14" s="41">
        <f t="shared" si="3"/>
        <v>2</v>
      </c>
      <c r="O14" s="41">
        <f t="shared" si="3"/>
        <v>16</v>
      </c>
      <c r="P14" s="41">
        <f t="shared" si="3"/>
        <v>82</v>
      </c>
      <c r="Q14" s="41">
        <f t="shared" si="3"/>
        <v>303</v>
      </c>
      <c r="R14" s="41">
        <f t="shared" si="3"/>
        <v>6</v>
      </c>
      <c r="S14" s="41">
        <f t="shared" si="3"/>
        <v>6</v>
      </c>
      <c r="T14" s="41">
        <f t="shared" si="3"/>
        <v>23</v>
      </c>
      <c r="U14" s="41">
        <f t="shared" si="3"/>
        <v>80</v>
      </c>
    </row>
    <row r="15" spans="1:21" s="48" customFormat="1" ht="12.75">
      <c r="A15" s="47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</row>
    <row r="16" s="48" customFormat="1" ht="12.75"/>
    <row r="17" spans="1:21" ht="12.75" hidden="1">
      <c r="A17" s="41" t="s">
        <v>62</v>
      </c>
      <c r="B17" s="41">
        <f>SUM(B19:B20)</f>
        <v>0</v>
      </c>
      <c r="C17" s="41">
        <f>SUM(C19:C20)</f>
        <v>0</v>
      </c>
      <c r="D17" s="41">
        <f>SUM(D18:D19)</f>
        <v>0</v>
      </c>
      <c r="E17" s="41">
        <f aca="true" t="shared" si="4" ref="E17:U17">SUM(E19:E20)</f>
        <v>0</v>
      </c>
      <c r="F17" s="41">
        <f t="shared" si="4"/>
        <v>0</v>
      </c>
      <c r="G17" s="41">
        <f t="shared" si="4"/>
        <v>0</v>
      </c>
      <c r="H17" s="41">
        <f t="shared" si="4"/>
        <v>0</v>
      </c>
      <c r="I17" s="41">
        <f t="shared" si="4"/>
        <v>0</v>
      </c>
      <c r="J17" s="41">
        <f t="shared" si="4"/>
        <v>0</v>
      </c>
      <c r="K17" s="41">
        <f t="shared" si="4"/>
        <v>0</v>
      </c>
      <c r="L17" s="41">
        <f t="shared" si="4"/>
        <v>0</v>
      </c>
      <c r="M17" s="41">
        <f t="shared" si="4"/>
        <v>0</v>
      </c>
      <c r="N17" s="41">
        <f t="shared" si="4"/>
        <v>0</v>
      </c>
      <c r="O17" s="41">
        <f t="shared" si="4"/>
        <v>0</v>
      </c>
      <c r="P17" s="41">
        <f t="shared" si="4"/>
        <v>0</v>
      </c>
      <c r="Q17" s="41">
        <f t="shared" si="4"/>
        <v>0</v>
      </c>
      <c r="R17" s="41">
        <f t="shared" si="4"/>
        <v>0</v>
      </c>
      <c r="S17" s="41">
        <f t="shared" si="4"/>
        <v>0</v>
      </c>
      <c r="T17" s="41">
        <f t="shared" si="4"/>
        <v>0</v>
      </c>
      <c r="U17" s="41">
        <f t="shared" si="4"/>
        <v>0</v>
      </c>
    </row>
    <row r="18" spans="1:21" ht="12.75" hidden="1">
      <c r="A18" s="41" t="s">
        <v>20</v>
      </c>
      <c r="B18" s="41">
        <f>SUM(D18+T18)</f>
        <v>0</v>
      </c>
      <c r="C18" s="41">
        <f>SUM(E18+U18)</f>
        <v>0</v>
      </c>
      <c r="D18" s="41">
        <f>SUM(F18+P18+R18)</f>
        <v>0</v>
      </c>
      <c r="E18" s="41">
        <f>SUM(G18+Q18+S18)</f>
        <v>0</v>
      </c>
      <c r="F18" s="41">
        <f>SUM(H18+J18+L18+N18)</f>
        <v>0</v>
      </c>
      <c r="G18" s="41">
        <f>SUM(I18+K18+M18+O18)</f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</row>
    <row r="19" spans="1:21" ht="12.75" hidden="1">
      <c r="A19" s="41" t="s">
        <v>19</v>
      </c>
      <c r="B19" s="41">
        <f>SUM(D19+T19)</f>
        <v>0</v>
      </c>
      <c r="C19" s="41">
        <f>SUM(E19+U19)</f>
        <v>0</v>
      </c>
      <c r="D19" s="41">
        <f>SUM(F19+P19+R19)</f>
        <v>0</v>
      </c>
      <c r="E19" s="41">
        <f>SUM(G19+Q19+S19)</f>
        <v>0</v>
      </c>
      <c r="F19" s="41">
        <f>SUM(H19+J19+L19+N19)</f>
        <v>0</v>
      </c>
      <c r="G19" s="41">
        <f>SUM(I19+K19+M19+O19)</f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</row>
    <row r="20" ht="12.75" hidden="1"/>
    <row r="21" spans="1:21" ht="12.75">
      <c r="A21" s="41" t="s">
        <v>63</v>
      </c>
      <c r="B21" s="41">
        <f aca="true" t="shared" si="5" ref="B21:U21">SUM(B22:B23)</f>
        <v>48</v>
      </c>
      <c r="C21" s="41">
        <f t="shared" si="5"/>
        <v>110</v>
      </c>
      <c r="D21" s="41">
        <f t="shared" si="5"/>
        <v>15</v>
      </c>
      <c r="E21" s="41">
        <f t="shared" si="5"/>
        <v>19</v>
      </c>
      <c r="F21" s="41">
        <f t="shared" si="5"/>
        <v>0</v>
      </c>
      <c r="G21" s="41">
        <f t="shared" si="5"/>
        <v>1</v>
      </c>
      <c r="H21" s="41">
        <f t="shared" si="5"/>
        <v>0</v>
      </c>
      <c r="I21" s="41">
        <f t="shared" si="5"/>
        <v>0</v>
      </c>
      <c r="J21" s="41">
        <f t="shared" si="5"/>
        <v>0</v>
      </c>
      <c r="K21" s="41">
        <f t="shared" si="5"/>
        <v>1</v>
      </c>
      <c r="L21" s="41">
        <f t="shared" si="5"/>
        <v>0</v>
      </c>
      <c r="M21" s="41">
        <f t="shared" si="5"/>
        <v>0</v>
      </c>
      <c r="N21" s="41">
        <f t="shared" si="5"/>
        <v>0</v>
      </c>
      <c r="O21" s="41">
        <f t="shared" si="5"/>
        <v>0</v>
      </c>
      <c r="P21" s="41">
        <f t="shared" si="5"/>
        <v>6</v>
      </c>
      <c r="Q21" s="41">
        <f t="shared" si="5"/>
        <v>7</v>
      </c>
      <c r="R21" s="41">
        <f t="shared" si="5"/>
        <v>9</v>
      </c>
      <c r="S21" s="41">
        <f t="shared" si="5"/>
        <v>11</v>
      </c>
      <c r="T21" s="41">
        <f t="shared" si="5"/>
        <v>33</v>
      </c>
      <c r="U21" s="41">
        <f t="shared" si="5"/>
        <v>91</v>
      </c>
    </row>
    <row r="22" spans="1:21" ht="12.75">
      <c r="A22" s="53" t="s">
        <v>71</v>
      </c>
      <c r="B22" s="41">
        <f>SUM(D22+T22)</f>
        <v>17</v>
      </c>
      <c r="C22" s="41">
        <f>SUM(E22+U22)</f>
        <v>39</v>
      </c>
      <c r="D22" s="41">
        <f>SUM(F22+P22+R22)</f>
        <v>5</v>
      </c>
      <c r="E22" s="41">
        <f>SUM(G22+Q22+S22)</f>
        <v>8</v>
      </c>
      <c r="F22" s="41">
        <f>SUM(H22+J22+L22+N22)</f>
        <v>0</v>
      </c>
      <c r="G22" s="41">
        <f>SUM(I22+K22+M22+O22)</f>
        <v>1</v>
      </c>
      <c r="H22" s="49">
        <v>0</v>
      </c>
      <c r="I22" s="49">
        <v>0</v>
      </c>
      <c r="J22" s="49">
        <v>0</v>
      </c>
      <c r="K22" s="49">
        <v>1</v>
      </c>
      <c r="L22" s="49">
        <v>0</v>
      </c>
      <c r="M22" s="49">
        <v>0</v>
      </c>
      <c r="N22" s="49">
        <v>0</v>
      </c>
      <c r="O22" s="49">
        <v>0</v>
      </c>
      <c r="P22" s="49">
        <v>1</v>
      </c>
      <c r="Q22" s="49">
        <v>1</v>
      </c>
      <c r="R22" s="49">
        <v>4</v>
      </c>
      <c r="S22" s="49">
        <v>6</v>
      </c>
      <c r="T22" s="49">
        <v>12</v>
      </c>
      <c r="U22" s="49">
        <v>31</v>
      </c>
    </row>
    <row r="23" spans="1:21" ht="12.75">
      <c r="A23" s="53" t="s">
        <v>72</v>
      </c>
      <c r="B23" s="41">
        <f>SUM(D23+T23)</f>
        <v>31</v>
      </c>
      <c r="C23" s="41">
        <f>SUM(E23+U23)</f>
        <v>71</v>
      </c>
      <c r="D23" s="41">
        <f>SUM(F23+P23+R23)</f>
        <v>10</v>
      </c>
      <c r="E23" s="41">
        <f>SUM(G23+Q23+S23)</f>
        <v>11</v>
      </c>
      <c r="F23" s="41">
        <f>SUM(H23+J23+L23+N23)</f>
        <v>0</v>
      </c>
      <c r="G23" s="41">
        <f>SUM(I23+K23+M23+O23)</f>
        <v>0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5</v>
      </c>
      <c r="Q23" s="49">
        <v>6</v>
      </c>
      <c r="R23" s="49">
        <v>5</v>
      </c>
      <c r="S23" s="49">
        <v>5</v>
      </c>
      <c r="T23" s="49">
        <v>21</v>
      </c>
      <c r="U23" s="49">
        <v>60</v>
      </c>
    </row>
    <row r="25" spans="1:21" ht="12.75">
      <c r="A25" s="41" t="s">
        <v>64</v>
      </c>
      <c r="B25" s="41">
        <f aca="true" t="shared" si="6" ref="B25:U25">SUM(B26:B27)</f>
        <v>183</v>
      </c>
      <c r="C25" s="41">
        <f t="shared" si="6"/>
        <v>709</v>
      </c>
      <c r="D25" s="41">
        <f t="shared" si="6"/>
        <v>180</v>
      </c>
      <c r="E25" s="41">
        <f t="shared" si="6"/>
        <v>680</v>
      </c>
      <c r="F25" s="41">
        <f t="shared" si="6"/>
        <v>56</v>
      </c>
      <c r="G25" s="41">
        <f t="shared" si="6"/>
        <v>221</v>
      </c>
      <c r="H25" s="41">
        <f t="shared" si="6"/>
        <v>8</v>
      </c>
      <c r="I25" s="41">
        <f t="shared" si="6"/>
        <v>34</v>
      </c>
      <c r="J25" s="41">
        <f t="shared" si="6"/>
        <v>44</v>
      </c>
      <c r="K25" s="41">
        <f t="shared" si="6"/>
        <v>161</v>
      </c>
      <c r="L25" s="41">
        <f t="shared" si="6"/>
        <v>1</v>
      </c>
      <c r="M25" s="41">
        <f t="shared" si="6"/>
        <v>4</v>
      </c>
      <c r="N25" s="41">
        <f t="shared" si="6"/>
        <v>3</v>
      </c>
      <c r="O25" s="41">
        <f t="shared" si="6"/>
        <v>22</v>
      </c>
      <c r="P25" s="41">
        <f t="shared" si="6"/>
        <v>123</v>
      </c>
      <c r="Q25" s="41">
        <f t="shared" si="6"/>
        <v>457</v>
      </c>
      <c r="R25" s="41">
        <f t="shared" si="6"/>
        <v>1</v>
      </c>
      <c r="S25" s="41">
        <f t="shared" si="6"/>
        <v>2</v>
      </c>
      <c r="T25" s="41">
        <f t="shared" si="6"/>
        <v>3</v>
      </c>
      <c r="U25" s="41">
        <f t="shared" si="6"/>
        <v>29</v>
      </c>
    </row>
    <row r="26" spans="1:21" ht="12.75">
      <c r="A26" s="53" t="s">
        <v>71</v>
      </c>
      <c r="B26" s="41">
        <f>SUM(D26+T26)</f>
        <v>74</v>
      </c>
      <c r="C26" s="41">
        <f>SUM(E26+U26)</f>
        <v>260</v>
      </c>
      <c r="D26" s="41">
        <f>SUM(F26+P26+R26)</f>
        <v>73</v>
      </c>
      <c r="E26" s="41">
        <f>SUM(G26+Q26+S26)</f>
        <v>251</v>
      </c>
      <c r="F26" s="41">
        <f>SUM(H26+J26+L26+N26)</f>
        <v>27</v>
      </c>
      <c r="G26" s="41">
        <f>SUM(I26+K26+M26+O26)</f>
        <v>90</v>
      </c>
      <c r="H26" s="49">
        <v>4</v>
      </c>
      <c r="I26" s="49">
        <v>17</v>
      </c>
      <c r="J26" s="49">
        <v>21</v>
      </c>
      <c r="K26" s="49">
        <v>66</v>
      </c>
      <c r="L26" s="49">
        <v>1</v>
      </c>
      <c r="M26" s="49">
        <v>1</v>
      </c>
      <c r="N26" s="49">
        <v>1</v>
      </c>
      <c r="O26" s="49">
        <v>6</v>
      </c>
      <c r="P26" s="49">
        <v>46</v>
      </c>
      <c r="Q26" s="49">
        <v>160</v>
      </c>
      <c r="R26" s="49">
        <v>0</v>
      </c>
      <c r="S26" s="49">
        <v>1</v>
      </c>
      <c r="T26" s="49">
        <v>1</v>
      </c>
      <c r="U26" s="49">
        <v>9</v>
      </c>
    </row>
    <row r="27" spans="1:21" ht="12.75">
      <c r="A27" s="53" t="s">
        <v>72</v>
      </c>
      <c r="B27" s="41">
        <f>SUM(D27+T27)</f>
        <v>109</v>
      </c>
      <c r="C27" s="41">
        <f>SUM(E27+U27)</f>
        <v>449</v>
      </c>
      <c r="D27" s="41">
        <f>SUM(F27+P27+R27)</f>
        <v>107</v>
      </c>
      <c r="E27" s="41">
        <f>SUM(G27+Q27+S27)</f>
        <v>429</v>
      </c>
      <c r="F27" s="41">
        <f>SUM(H27+J27+L27+N27)</f>
        <v>29</v>
      </c>
      <c r="G27" s="41">
        <f>SUM(I27+K27+M27+O27)</f>
        <v>131</v>
      </c>
      <c r="H27" s="49">
        <v>4</v>
      </c>
      <c r="I27" s="49">
        <v>17</v>
      </c>
      <c r="J27" s="49">
        <v>23</v>
      </c>
      <c r="K27" s="49">
        <v>95</v>
      </c>
      <c r="L27" s="49">
        <v>0</v>
      </c>
      <c r="M27" s="49">
        <v>3</v>
      </c>
      <c r="N27" s="49">
        <v>2</v>
      </c>
      <c r="O27" s="49">
        <v>16</v>
      </c>
      <c r="P27" s="49">
        <v>77</v>
      </c>
      <c r="Q27" s="49">
        <v>297</v>
      </c>
      <c r="R27" s="49">
        <v>1</v>
      </c>
      <c r="S27" s="49">
        <v>1</v>
      </c>
      <c r="T27" s="49">
        <v>2</v>
      </c>
      <c r="U27" s="49">
        <v>20</v>
      </c>
    </row>
    <row r="29" spans="1:21" ht="12.75" hidden="1">
      <c r="A29" s="41" t="s">
        <v>65</v>
      </c>
      <c r="B29" s="41">
        <f aca="true" t="shared" si="7" ref="B29:U29">SUM(B30:B31)</f>
        <v>0</v>
      </c>
      <c r="C29" s="41">
        <f t="shared" si="7"/>
        <v>0</v>
      </c>
      <c r="D29" s="41">
        <f t="shared" si="7"/>
        <v>0</v>
      </c>
      <c r="E29" s="41">
        <f t="shared" si="7"/>
        <v>0</v>
      </c>
      <c r="F29" s="41">
        <f t="shared" si="7"/>
        <v>0</v>
      </c>
      <c r="G29" s="41">
        <f t="shared" si="7"/>
        <v>0</v>
      </c>
      <c r="H29" s="41">
        <f t="shared" si="7"/>
        <v>0</v>
      </c>
      <c r="I29" s="41">
        <f t="shared" si="7"/>
        <v>0</v>
      </c>
      <c r="J29" s="41">
        <f t="shared" si="7"/>
        <v>0</v>
      </c>
      <c r="K29" s="41">
        <f t="shared" si="7"/>
        <v>0</v>
      </c>
      <c r="L29" s="41">
        <f t="shared" si="7"/>
        <v>0</v>
      </c>
      <c r="M29" s="41">
        <f t="shared" si="7"/>
        <v>0</v>
      </c>
      <c r="N29" s="41">
        <f t="shared" si="7"/>
        <v>0</v>
      </c>
      <c r="O29" s="41">
        <f t="shared" si="7"/>
        <v>0</v>
      </c>
      <c r="P29" s="41">
        <f t="shared" si="7"/>
        <v>0</v>
      </c>
      <c r="Q29" s="41">
        <f t="shared" si="7"/>
        <v>0</v>
      </c>
      <c r="R29" s="41">
        <f t="shared" si="7"/>
        <v>0</v>
      </c>
      <c r="S29" s="41">
        <f t="shared" si="7"/>
        <v>0</v>
      </c>
      <c r="T29" s="41">
        <f t="shared" si="7"/>
        <v>0</v>
      </c>
      <c r="U29" s="41">
        <f t="shared" si="7"/>
        <v>0</v>
      </c>
    </row>
    <row r="30" spans="1:21" ht="12.75" hidden="1">
      <c r="A30" s="41" t="s">
        <v>20</v>
      </c>
      <c r="B30" s="41">
        <f>SUM(D30+T30)</f>
        <v>0</v>
      </c>
      <c r="C30" s="41">
        <f>SUM(E30+U30)</f>
        <v>0</v>
      </c>
      <c r="D30" s="41">
        <f>SUM(F30+P30+R30)</f>
        <v>0</v>
      </c>
      <c r="E30" s="41">
        <f>SUM(G30+Q30+S30)</f>
        <v>0</v>
      </c>
      <c r="F30" s="41">
        <f>SUM(H30+J30+L30+N30)</f>
        <v>0</v>
      </c>
      <c r="G30" s="41">
        <f>SUM(I30+K30+M30+O30)</f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</row>
    <row r="31" spans="1:21" ht="12.75" hidden="1">
      <c r="A31" s="41" t="s">
        <v>19</v>
      </c>
      <c r="B31" s="41">
        <f>SUM(D31+T31)</f>
        <v>0</v>
      </c>
      <c r="C31" s="41">
        <f>SUM(E31+U31)</f>
        <v>0</v>
      </c>
      <c r="D31" s="41">
        <f>SUM(F31+P31+R31)</f>
        <v>0</v>
      </c>
      <c r="E31" s="41">
        <f>SUM(G31+Q31+S31)</f>
        <v>0</v>
      </c>
      <c r="F31" s="41">
        <f>SUM(H31+J31+L31+N31)</f>
        <v>0</v>
      </c>
      <c r="G31" s="41">
        <f>SUM(I31+K31+M31+O31)</f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</row>
    <row r="32" ht="12.75" hidden="1"/>
    <row r="33" spans="1:21" ht="12.7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</row>
    <row r="36" spans="20:21" ht="12.75">
      <c r="T36" s="45" t="s">
        <v>66</v>
      </c>
      <c r="U36" s="45"/>
    </row>
    <row r="37" spans="20:21" ht="12.75">
      <c r="T37" s="45" t="s">
        <v>67</v>
      </c>
      <c r="U37" s="45"/>
    </row>
    <row r="38" spans="20:21" ht="12.75">
      <c r="T38" s="50" t="s">
        <v>68</v>
      </c>
      <c r="U38" s="45"/>
    </row>
    <row r="39" spans="20:21" ht="12.75">
      <c r="T39" s="52" t="s">
        <v>75</v>
      </c>
      <c r="U39" s="45"/>
    </row>
  </sheetData>
  <printOptions/>
  <pageMargins left="0.28" right="0.37" top="1.06" bottom="1" header="0.5" footer="0.5"/>
  <pageSetup horizontalDpi="300" verticalDpi="3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Academic Affairs</cp:lastModifiedBy>
  <cp:lastPrinted>2001-11-19T15:16:25Z</cp:lastPrinted>
  <dcterms:created xsi:type="dcterms:W3CDTF">1998-09-22T13:18:48Z</dcterms:created>
  <dcterms:modified xsi:type="dcterms:W3CDTF">2001-11-19T15:17:49Z</dcterms:modified>
  <cp:category/>
  <cp:version/>
  <cp:contentType/>
  <cp:contentStatus/>
</cp:coreProperties>
</file>