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40" windowWidth="15480" windowHeight="11640"/>
  </bookViews>
  <sheets>
    <sheet name="3 Fresh-Four Yrs after enter" sheetId="1" r:id="rId1"/>
  </sheets>
  <calcPr calcId="145621"/>
</workbook>
</file>

<file path=xl/calcChain.xml><?xml version="1.0" encoding="utf-8"?>
<calcChain xmlns="http://schemas.openxmlformats.org/spreadsheetml/2006/main">
  <c r="C30" i="1" l="1"/>
  <c r="C21" i="1"/>
  <c r="N36" i="1" l="1"/>
  <c r="E47" i="1"/>
  <c r="E46" i="1"/>
  <c r="E45" i="1"/>
  <c r="E44" i="1"/>
  <c r="H46" i="1"/>
  <c r="H45" i="1"/>
  <c r="H44" i="1"/>
  <c r="K47" i="1"/>
  <c r="K46" i="1"/>
  <c r="K45" i="1"/>
  <c r="K44" i="1"/>
  <c r="Q46" i="1"/>
  <c r="Q45" i="1"/>
  <c r="Q44" i="1"/>
  <c r="AC48" i="1"/>
  <c r="AC45" i="1"/>
  <c r="AC46" i="1"/>
  <c r="AC44" i="1"/>
  <c r="Z47" i="1"/>
  <c r="Z46" i="1"/>
  <c r="Z45" i="1"/>
  <c r="Z44" i="1"/>
  <c r="Q51" i="1"/>
  <c r="Q50" i="1"/>
  <c r="Q49" i="1"/>
  <c r="Q48" i="1"/>
  <c r="Q47" i="1"/>
  <c r="T48" i="1"/>
  <c r="T47" i="1"/>
  <c r="T46" i="1"/>
  <c r="W44" i="1"/>
  <c r="W45" i="1"/>
  <c r="W46" i="1"/>
  <c r="W47" i="1"/>
  <c r="AC40" i="1"/>
  <c r="Z40" i="1"/>
  <c r="W40" i="1"/>
  <c r="T40" i="1"/>
  <c r="Q40" i="1"/>
  <c r="N40" i="1"/>
  <c r="H51" i="1"/>
  <c r="H40" i="1"/>
  <c r="K40" i="1"/>
  <c r="K51" i="1"/>
  <c r="N51" i="1"/>
  <c r="T51" i="1"/>
  <c r="W51" i="1"/>
  <c r="Z51" i="1"/>
  <c r="AC51" i="1"/>
  <c r="AF51" i="1"/>
  <c r="AF40" i="1"/>
  <c r="AF30" i="1"/>
  <c r="H30" i="1"/>
  <c r="K30" i="1"/>
  <c r="N30" i="1"/>
  <c r="Q30" i="1"/>
  <c r="T30" i="1"/>
  <c r="W30" i="1"/>
  <c r="Z30" i="1"/>
  <c r="AC30" i="1"/>
  <c r="C51" i="1"/>
  <c r="E51" i="1" s="1"/>
  <c r="C50" i="1"/>
  <c r="C49" i="1"/>
  <c r="C40" i="1"/>
  <c r="E40" i="1" s="1"/>
  <c r="C39" i="1"/>
  <c r="C38" i="1"/>
  <c r="C37" i="1"/>
  <c r="E30" i="1"/>
  <c r="C29" i="1"/>
  <c r="C28" i="1"/>
  <c r="T21" i="1"/>
  <c r="AF21" i="1"/>
  <c r="AC21" i="1"/>
  <c r="Z21" i="1"/>
  <c r="W21" i="1"/>
  <c r="Q21" i="1"/>
  <c r="K21" i="1"/>
  <c r="H21" i="1"/>
  <c r="E21" i="1"/>
  <c r="AF50" i="1" l="1"/>
  <c r="AC50" i="1"/>
  <c r="Z50" i="1"/>
  <c r="W50" i="1"/>
  <c r="T50" i="1"/>
  <c r="N50" i="1"/>
  <c r="K50" i="1"/>
  <c r="H50" i="1"/>
  <c r="E50" i="1"/>
  <c r="AF39" i="1"/>
  <c r="Z39" i="1"/>
  <c r="AC39" i="1"/>
  <c r="W39" i="1"/>
  <c r="H39" i="1"/>
  <c r="K39" i="1"/>
  <c r="N39" i="1"/>
  <c r="Q39" i="1"/>
  <c r="T39" i="1"/>
  <c r="E39" i="1"/>
  <c r="E29" i="1"/>
  <c r="AF29" i="1"/>
  <c r="AC29" i="1"/>
  <c r="Z29" i="1"/>
  <c r="W29" i="1"/>
  <c r="T29" i="1"/>
  <c r="Q29" i="1"/>
  <c r="N29" i="1"/>
  <c r="K29" i="1"/>
  <c r="H29" i="1"/>
  <c r="N20" i="1"/>
  <c r="AF20" i="1"/>
  <c r="AC20" i="1"/>
  <c r="Z20" i="1"/>
  <c r="W20" i="1"/>
  <c r="T20" i="1"/>
  <c r="Q20" i="1"/>
  <c r="K20" i="1"/>
  <c r="H20" i="1"/>
  <c r="E20" i="1"/>
  <c r="N15" i="1" l="1"/>
  <c r="N16" i="1"/>
  <c r="T15" i="1"/>
  <c r="T14" i="1"/>
  <c r="N14" i="1"/>
  <c r="AF49" i="1" l="1"/>
  <c r="AC49" i="1"/>
  <c r="Z49" i="1"/>
  <c r="W49" i="1"/>
  <c r="T49" i="1"/>
  <c r="E49" i="1"/>
  <c r="H49" i="1"/>
  <c r="K49" i="1"/>
  <c r="N49" i="1"/>
  <c r="E38" i="1"/>
  <c r="H38" i="1"/>
  <c r="K38" i="1"/>
  <c r="N38" i="1"/>
  <c r="Q38" i="1"/>
  <c r="T38" i="1"/>
  <c r="W38" i="1"/>
  <c r="Z38" i="1"/>
  <c r="AC38" i="1"/>
  <c r="AF38" i="1"/>
  <c r="K28" i="1"/>
  <c r="H28" i="1"/>
  <c r="N28" i="1"/>
  <c r="Q28" i="1"/>
  <c r="T28" i="1"/>
  <c r="W28" i="1"/>
  <c r="Z28" i="1"/>
  <c r="AC28" i="1"/>
  <c r="AF28" i="1"/>
  <c r="E28" i="1"/>
  <c r="E19" i="1"/>
  <c r="H19" i="1"/>
  <c r="N19" i="1"/>
  <c r="T19" i="1"/>
  <c r="AF19" i="1"/>
  <c r="AC19" i="1"/>
  <c r="Z19" i="1"/>
  <c r="W19" i="1"/>
  <c r="Q19" i="1"/>
  <c r="K19" i="1"/>
  <c r="AF36" i="1" l="1"/>
  <c r="AF37" i="1"/>
  <c r="AC36" i="1"/>
  <c r="AC37" i="1"/>
  <c r="Z36" i="1"/>
  <c r="Z37" i="1"/>
  <c r="W36" i="1"/>
  <c r="W37" i="1"/>
  <c r="T37" i="1"/>
  <c r="T36" i="1"/>
  <c r="N37" i="1"/>
  <c r="Q37" i="1"/>
  <c r="Q36" i="1"/>
  <c r="K37" i="1"/>
  <c r="K36" i="1"/>
  <c r="H37" i="1"/>
  <c r="H36" i="1"/>
  <c r="E36" i="1"/>
  <c r="C48" i="1"/>
  <c r="C27" i="1"/>
  <c r="C18" i="1"/>
  <c r="E37" i="1" s="1"/>
  <c r="AF48" i="1"/>
  <c r="H48" i="1"/>
  <c r="K48" i="1"/>
  <c r="N48" i="1"/>
  <c r="Z48" i="1"/>
  <c r="W48" i="1"/>
  <c r="AF18" i="1"/>
  <c r="AC18" i="1"/>
  <c r="AC27" i="1"/>
  <c r="AF27" i="1"/>
  <c r="K18" i="1"/>
  <c r="N18" i="1"/>
  <c r="Z27" i="1"/>
  <c r="Q18" i="1"/>
  <c r="T17" i="1"/>
  <c r="Z18" i="1"/>
  <c r="W18" i="1"/>
  <c r="W27" i="1"/>
  <c r="T27" i="1"/>
  <c r="Q27" i="1"/>
  <c r="N27" i="1"/>
  <c r="K27" i="1"/>
  <c r="H27" i="1"/>
  <c r="H18" i="1"/>
  <c r="Q26" i="1"/>
  <c r="T18" i="1"/>
  <c r="N17" i="1"/>
  <c r="Q17" i="1"/>
  <c r="AF17" i="1"/>
  <c r="AF16" i="1"/>
  <c r="AC17" i="1"/>
  <c r="Z17" i="1"/>
  <c r="W17" i="1"/>
  <c r="K17" i="1"/>
  <c r="H17" i="1"/>
  <c r="E17" i="1"/>
  <c r="E26" i="1"/>
  <c r="H26" i="1"/>
  <c r="K26" i="1"/>
  <c r="N26" i="1"/>
  <c r="T26" i="1"/>
  <c r="W26" i="1"/>
  <c r="Z26" i="1"/>
  <c r="AC26" i="1"/>
  <c r="AF26" i="1"/>
  <c r="H47" i="1"/>
  <c r="N47" i="1"/>
  <c r="AC47" i="1"/>
  <c r="AF47" i="1"/>
  <c r="E16" i="1"/>
  <c r="T16" i="1"/>
  <c r="E35" i="1"/>
  <c r="H35" i="1"/>
  <c r="N35" i="1"/>
  <c r="Q35" i="1"/>
  <c r="T35" i="1"/>
  <c r="W35" i="1"/>
  <c r="Z35" i="1"/>
  <c r="AC35" i="1"/>
  <c r="AF35" i="1"/>
  <c r="AF46" i="1"/>
  <c r="N46" i="1"/>
  <c r="K35" i="1"/>
  <c r="T45" i="1"/>
  <c r="T44" i="1"/>
  <c r="T34" i="1"/>
  <c r="T33" i="1"/>
  <c r="T25" i="1"/>
  <c r="T24" i="1"/>
  <c r="T23" i="1"/>
  <c r="E25" i="1"/>
  <c r="H25" i="1"/>
  <c r="K25" i="1"/>
  <c r="N25" i="1"/>
  <c r="Q25" i="1"/>
  <c r="W25" i="1"/>
  <c r="Z25" i="1"/>
  <c r="AF25" i="1"/>
  <c r="AC25" i="1"/>
  <c r="AC16" i="1"/>
  <c r="Z16" i="1"/>
  <c r="W16" i="1"/>
  <c r="Q16" i="1"/>
  <c r="K16" i="1"/>
  <c r="H16" i="1"/>
  <c r="N45" i="1"/>
  <c r="N44" i="1"/>
  <c r="N34" i="1"/>
  <c r="N33" i="1"/>
  <c r="N24" i="1"/>
  <c r="N23" i="1"/>
  <c r="AF45" i="1"/>
  <c r="W24" i="1"/>
  <c r="Q24" i="1"/>
  <c r="K24" i="1"/>
  <c r="H24" i="1"/>
  <c r="E34" i="1"/>
  <c r="E24" i="1"/>
  <c r="H34" i="1"/>
  <c r="K34" i="1"/>
  <c r="Q34" i="1"/>
  <c r="W34" i="1"/>
  <c r="AC34" i="1"/>
  <c r="Z34" i="1"/>
  <c r="Z24" i="1"/>
  <c r="AC24" i="1"/>
  <c r="AF24" i="1"/>
  <c r="AF34" i="1"/>
  <c r="AF15" i="1"/>
  <c r="AC15" i="1"/>
  <c r="Z15" i="1"/>
  <c r="W15" i="1"/>
  <c r="Q15" i="1"/>
  <c r="K15" i="1"/>
  <c r="H15" i="1"/>
  <c r="E15" i="1"/>
  <c r="AF44" i="1"/>
  <c r="AF33" i="1"/>
  <c r="AC33" i="1"/>
  <c r="Z33" i="1"/>
  <c r="W33" i="1"/>
  <c r="Q33" i="1"/>
  <c r="K33" i="1"/>
  <c r="H33" i="1"/>
  <c r="E33" i="1"/>
  <c r="AF23" i="1"/>
  <c r="AC23" i="1"/>
  <c r="Z23" i="1"/>
  <c r="W23" i="1"/>
  <c r="Q23" i="1"/>
  <c r="K23" i="1"/>
  <c r="H23" i="1"/>
  <c r="E23" i="1"/>
  <c r="AF14" i="1"/>
  <c r="AC14" i="1"/>
  <c r="Z14" i="1"/>
  <c r="W14" i="1"/>
  <c r="Q14" i="1"/>
  <c r="K14" i="1"/>
  <c r="H14" i="1"/>
  <c r="E14" i="1"/>
  <c r="E27" i="1" l="1"/>
  <c r="E48" i="1"/>
  <c r="E18" i="1"/>
</calcChain>
</file>

<file path=xl/sharedStrings.xml><?xml version="1.0" encoding="utf-8"?>
<sst xmlns="http://schemas.openxmlformats.org/spreadsheetml/2006/main" count="46" uniqueCount="28">
  <si>
    <t>Status of Students Four Years After Entering as New Freshmen</t>
  </si>
  <si>
    <t xml:space="preserve">   Total</t>
  </si>
  <si>
    <t xml:space="preserve">   Enrollment</t>
  </si>
  <si>
    <t xml:space="preserve">   Black</t>
  </si>
  <si>
    <t xml:space="preserve">   Asian</t>
  </si>
  <si>
    <t xml:space="preserve">   Native American</t>
  </si>
  <si>
    <t xml:space="preserve">      Hispanic</t>
  </si>
  <si>
    <t xml:space="preserve">     White</t>
  </si>
  <si>
    <t xml:space="preserve">        Unknown</t>
  </si>
  <si>
    <t>Year</t>
  </si>
  <si>
    <t>N</t>
  </si>
  <si>
    <t>%</t>
  </si>
  <si>
    <t>Total</t>
  </si>
  <si>
    <t>Degree</t>
  </si>
  <si>
    <t>Recipients</t>
  </si>
  <si>
    <t>Non-Enrollees</t>
  </si>
  <si>
    <t>After Four</t>
  </si>
  <si>
    <t>Years</t>
  </si>
  <si>
    <t>Enrollment</t>
  </si>
  <si>
    <t>Fifth Year</t>
  </si>
  <si>
    <t>Office of the Registrar</t>
  </si>
  <si>
    <t>Non-Resident Aliens</t>
  </si>
  <si>
    <t>NOTE: New Report as of Fall 2008 reports on all students.</t>
  </si>
  <si>
    <t>Hawaiian</t>
  </si>
  <si>
    <t>2 or More</t>
  </si>
  <si>
    <t>2004- 2011</t>
  </si>
  <si>
    <t>Data as of 9/28/2015</t>
  </si>
  <si>
    <t>FRP 3   Report 870:2060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</si>
</sst>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2"/>
      <name val="Arial"/>
    </font>
    <font>
      <sz val="10"/>
      <name val="Helv"/>
    </font>
    <font>
      <b/>
      <sz val="12"/>
      <color indexed="12"/>
      <name val="Helv"/>
    </font>
    <font>
      <b/>
      <sz val="12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sz val="3"/>
      <name val="Helv"/>
    </font>
    <font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2" applyFont="1"/>
    <xf numFmtId="0" fontId="4" fillId="0" borderId="0" xfId="2" applyFont="1"/>
    <xf numFmtId="0" fontId="3" fillId="0" borderId="0" xfId="0" applyFont="1"/>
    <xf numFmtId="0" fontId="5" fillId="0" borderId="0" xfId="0" applyFont="1"/>
    <xf numFmtId="0" fontId="3" fillId="0" borderId="0" xfId="1" applyFont="1"/>
    <xf numFmtId="0" fontId="6" fillId="0" borderId="0" xfId="2" applyFont="1" applyAlignment="1">
      <alignment horizontal="centerContinuous"/>
    </xf>
    <xf numFmtId="0" fontId="4" fillId="0" borderId="0" xfId="2" applyFont="1" applyAlignment="1">
      <alignment horizontal="centerContinuous"/>
    </xf>
    <xf numFmtId="0" fontId="7" fillId="0" borderId="0" xfId="2" applyFont="1" applyAlignment="1">
      <alignment horizontal="centerContinuous"/>
    </xf>
    <xf numFmtId="0" fontId="1" fillId="0" borderId="0" xfId="2" applyFont="1"/>
    <xf numFmtId="0" fontId="1" fillId="0" borderId="0" xfId="2"/>
    <xf numFmtId="0" fontId="8" fillId="0" borderId="0" xfId="2" applyFont="1"/>
    <xf numFmtId="0" fontId="9" fillId="0" borderId="0" xfId="2" applyFont="1"/>
    <xf numFmtId="0" fontId="9" fillId="0" borderId="0" xfId="2" applyFont="1" applyAlignment="1">
      <alignment horizontal="center"/>
    </xf>
    <xf numFmtId="0" fontId="10" fillId="0" borderId="0" xfId="2" applyFont="1"/>
    <xf numFmtId="0" fontId="8" fillId="0" borderId="0" xfId="4" applyFont="1"/>
    <xf numFmtId="0" fontId="9" fillId="0" borderId="0" xfId="4" applyFont="1" applyAlignment="1">
      <alignment horizontal="center"/>
    </xf>
    <xf numFmtId="0" fontId="1" fillId="0" borderId="0" xfId="4"/>
    <xf numFmtId="0" fontId="9" fillId="0" borderId="0" xfId="2" applyFont="1" applyAlignment="1">
      <alignment horizontal="right"/>
    </xf>
    <xf numFmtId="9" fontId="9" fillId="0" borderId="0" xfId="2" applyNumberFormat="1" applyFont="1"/>
    <xf numFmtId="164" fontId="9" fillId="0" borderId="0" xfId="2" applyNumberFormat="1" applyFont="1"/>
    <xf numFmtId="0" fontId="11" fillId="0" borderId="0" xfId="2" applyFont="1"/>
    <xf numFmtId="0" fontId="8" fillId="0" borderId="1" xfId="2" applyFont="1" applyBorder="1"/>
    <xf numFmtId="0" fontId="9" fillId="0" borderId="1" xfId="2" applyFont="1" applyBorder="1"/>
    <xf numFmtId="0" fontId="8" fillId="0" borderId="0" xfId="2" applyFont="1" applyBorder="1"/>
    <xf numFmtId="0" fontId="9" fillId="0" borderId="0" xfId="2" applyFont="1" applyBorder="1"/>
    <xf numFmtId="0" fontId="8" fillId="0" borderId="0" xfId="4" applyFont="1" applyAlignment="1">
      <alignment horizontal="left"/>
    </xf>
    <xf numFmtId="0" fontId="10" fillId="0" borderId="0" xfId="2" applyFont="1" applyBorder="1"/>
    <xf numFmtId="0" fontId="1" fillId="0" borderId="0" xfId="2" applyBorder="1"/>
    <xf numFmtId="0" fontId="9" fillId="2" borderId="0" xfId="2" applyFont="1" applyFill="1"/>
    <xf numFmtId="9" fontId="4" fillId="0" borderId="0" xfId="5" applyFont="1" applyFill="1"/>
    <xf numFmtId="9" fontId="9" fillId="0" borderId="0" xfId="5" applyFont="1" applyFill="1"/>
    <xf numFmtId="0" fontId="4" fillId="0" borderId="0" xfId="3" applyFont="1"/>
    <xf numFmtId="0" fontId="1" fillId="0" borderId="0" xfId="4" applyFont="1"/>
    <xf numFmtId="0" fontId="1" fillId="0" borderId="0" xfId="3"/>
    <xf numFmtId="0" fontId="1" fillId="3" borderId="0" xfId="3" applyFill="1"/>
    <xf numFmtId="164" fontId="9" fillId="0" borderId="0" xfId="3" applyNumberFormat="1" applyFont="1"/>
    <xf numFmtId="164" fontId="9" fillId="0" borderId="0" xfId="3" applyNumberFormat="1" applyFont="1" applyBorder="1"/>
    <xf numFmtId="0" fontId="1" fillId="0" borderId="1" xfId="3" applyBorder="1"/>
    <xf numFmtId="0" fontId="9" fillId="3" borderId="0" xfId="2" applyFont="1" applyFill="1" applyAlignment="1">
      <alignment horizontal="right"/>
    </xf>
    <xf numFmtId="9" fontId="4" fillId="0" borderId="0" xfId="5" applyFont="1" applyFill="1" applyAlignment="1">
      <alignment horizontal="right"/>
    </xf>
    <xf numFmtId="9" fontId="9" fillId="0" borderId="0" xfId="5" applyFont="1" applyFill="1" applyAlignment="1">
      <alignment horizontal="right"/>
    </xf>
    <xf numFmtId="0" fontId="9" fillId="3" borderId="0" xfId="2" applyFont="1" applyFill="1"/>
    <xf numFmtId="0" fontId="9" fillId="0" borderId="0" xfId="4" applyFont="1" applyAlignment="1"/>
    <xf numFmtId="0" fontId="1" fillId="0" borderId="0" xfId="2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3" applyAlignment="1">
      <alignment horizontal="center"/>
    </xf>
    <xf numFmtId="0" fontId="9" fillId="0" borderId="1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4" fillId="0" borderId="0" xfId="2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NumberFormat="1" applyFont="1" applyAlignment="1">
      <alignment horizontal="right"/>
    </xf>
    <xf numFmtId="9" fontId="9" fillId="0" borderId="0" xfId="0" applyNumberFormat="1" applyFont="1" applyAlignment="1">
      <alignment horizontal="right"/>
    </xf>
    <xf numFmtId="0" fontId="6" fillId="0" borderId="0" xfId="2" applyFont="1" applyAlignment="1">
      <alignment horizontal="center"/>
    </xf>
    <xf numFmtId="0" fontId="7" fillId="0" borderId="0" xfId="2" applyFont="1" applyAlignment="1">
      <alignment horizontal="center"/>
    </xf>
  </cellXfs>
  <cellStyles count="6">
    <cellStyle name="nonprint" xfId="1"/>
    <cellStyle name="Normal" xfId="0" builtinId="0"/>
    <cellStyle name="Normal_3 Fresh-Four Yrs after enter" xfId="2"/>
    <cellStyle name="Normal_5 Fresh-Six Yrs after enter" xfId="3"/>
    <cellStyle name="Normal_8 Bridge-Six Yrs after enter" xfId="4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180975</xdr:colOff>
      <xdr:row>10</xdr:row>
      <xdr:rowOff>123825</xdr:rowOff>
    </xdr:from>
    <xdr:to>
      <xdr:col>25</xdr:col>
      <xdr:colOff>600075</xdr:colOff>
      <xdr:row>10</xdr:row>
      <xdr:rowOff>123825</xdr:rowOff>
    </xdr:to>
    <xdr:sp macro="" textlink="">
      <xdr:nvSpPr>
        <xdr:cNvPr id="1131" name="Line 2"/>
        <xdr:cNvSpPr>
          <a:spLocks noChangeShapeType="1"/>
        </xdr:cNvSpPr>
      </xdr:nvSpPr>
      <xdr:spPr bwMode="auto">
        <a:xfrm>
          <a:off x="8229600" y="2809875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200025</xdr:colOff>
      <xdr:row>10</xdr:row>
      <xdr:rowOff>114300</xdr:rowOff>
    </xdr:from>
    <xdr:to>
      <xdr:col>22</xdr:col>
      <xdr:colOff>581025</xdr:colOff>
      <xdr:row>10</xdr:row>
      <xdr:rowOff>114300</xdr:rowOff>
    </xdr:to>
    <xdr:sp macro="" textlink="">
      <xdr:nvSpPr>
        <xdr:cNvPr id="1132" name="Line 3"/>
        <xdr:cNvSpPr>
          <a:spLocks noChangeShapeType="1"/>
        </xdr:cNvSpPr>
      </xdr:nvSpPr>
      <xdr:spPr bwMode="auto">
        <a:xfrm flipH="1">
          <a:off x="7134225" y="2800350"/>
          <a:ext cx="876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10</xdr:row>
      <xdr:rowOff>114300</xdr:rowOff>
    </xdr:from>
    <xdr:to>
      <xdr:col>16</xdr:col>
      <xdr:colOff>581025</xdr:colOff>
      <xdr:row>10</xdr:row>
      <xdr:rowOff>114300</xdr:rowOff>
    </xdr:to>
    <xdr:sp macro="" textlink="">
      <xdr:nvSpPr>
        <xdr:cNvPr id="1133" name="Line 4"/>
        <xdr:cNvSpPr>
          <a:spLocks noChangeShapeType="1"/>
        </xdr:cNvSpPr>
      </xdr:nvSpPr>
      <xdr:spPr bwMode="auto">
        <a:xfrm flipH="1">
          <a:off x="5867400" y="2800350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47625</xdr:colOff>
      <xdr:row>10</xdr:row>
      <xdr:rowOff>114300</xdr:rowOff>
    </xdr:from>
    <xdr:to>
      <xdr:col>10</xdr:col>
      <xdr:colOff>571500</xdr:colOff>
      <xdr:row>10</xdr:row>
      <xdr:rowOff>114300</xdr:rowOff>
    </xdr:to>
    <xdr:sp macro="" textlink="">
      <xdr:nvSpPr>
        <xdr:cNvPr id="1134" name="Line 5"/>
        <xdr:cNvSpPr>
          <a:spLocks noChangeShapeType="1"/>
        </xdr:cNvSpPr>
      </xdr:nvSpPr>
      <xdr:spPr bwMode="auto">
        <a:xfrm flipH="1">
          <a:off x="4752975" y="2800350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47625</xdr:colOff>
      <xdr:row>10</xdr:row>
      <xdr:rowOff>114300</xdr:rowOff>
    </xdr:from>
    <xdr:to>
      <xdr:col>7</xdr:col>
      <xdr:colOff>600075</xdr:colOff>
      <xdr:row>10</xdr:row>
      <xdr:rowOff>114300</xdr:rowOff>
    </xdr:to>
    <xdr:sp macro="" textlink="">
      <xdr:nvSpPr>
        <xdr:cNvPr id="1135" name="Line 6"/>
        <xdr:cNvSpPr>
          <a:spLocks noChangeShapeType="1"/>
        </xdr:cNvSpPr>
      </xdr:nvSpPr>
      <xdr:spPr bwMode="auto">
        <a:xfrm flipH="1">
          <a:off x="3638550" y="2800350"/>
          <a:ext cx="1047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10</xdr:row>
      <xdr:rowOff>114300</xdr:rowOff>
    </xdr:from>
    <xdr:to>
      <xdr:col>4</xdr:col>
      <xdr:colOff>552450</xdr:colOff>
      <xdr:row>10</xdr:row>
      <xdr:rowOff>114300</xdr:rowOff>
    </xdr:to>
    <xdr:sp macro="" textlink="">
      <xdr:nvSpPr>
        <xdr:cNvPr id="1137" name="Line 8"/>
        <xdr:cNvSpPr>
          <a:spLocks noChangeShapeType="1"/>
        </xdr:cNvSpPr>
      </xdr:nvSpPr>
      <xdr:spPr bwMode="auto">
        <a:xfrm flipH="1" flipV="1">
          <a:off x="1428750" y="2800350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257175</xdr:colOff>
      <xdr:row>10</xdr:row>
      <xdr:rowOff>114300</xdr:rowOff>
    </xdr:from>
    <xdr:to>
      <xdr:col>28</xdr:col>
      <xdr:colOff>600075</xdr:colOff>
      <xdr:row>10</xdr:row>
      <xdr:rowOff>114300</xdr:rowOff>
    </xdr:to>
    <xdr:sp macro="" textlink="">
      <xdr:nvSpPr>
        <xdr:cNvPr id="1138" name="Line 9"/>
        <xdr:cNvSpPr>
          <a:spLocks noChangeShapeType="1"/>
        </xdr:cNvSpPr>
      </xdr:nvSpPr>
      <xdr:spPr bwMode="auto">
        <a:xfrm>
          <a:off x="9420225" y="2800350"/>
          <a:ext cx="838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133350</xdr:colOff>
      <xdr:row>10</xdr:row>
      <xdr:rowOff>104775</xdr:rowOff>
    </xdr:from>
    <xdr:to>
      <xdr:col>31</xdr:col>
      <xdr:colOff>600075</xdr:colOff>
      <xdr:row>10</xdr:row>
      <xdr:rowOff>114300</xdr:rowOff>
    </xdr:to>
    <xdr:sp macro="" textlink="">
      <xdr:nvSpPr>
        <xdr:cNvPr id="1140" name="Line 9"/>
        <xdr:cNvSpPr>
          <a:spLocks noChangeShapeType="1"/>
        </xdr:cNvSpPr>
      </xdr:nvSpPr>
      <xdr:spPr bwMode="auto">
        <a:xfrm flipV="1">
          <a:off x="11229975" y="2790825"/>
          <a:ext cx="11144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</xdr:row>
      <xdr:rowOff>104775</xdr:rowOff>
    </xdr:from>
    <xdr:to>
      <xdr:col>31</xdr:col>
      <xdr:colOff>561975</xdr:colOff>
      <xdr:row>6</xdr:row>
      <xdr:rowOff>152400</xdr:rowOff>
    </xdr:to>
    <xdr:sp macro="" textlink="">
      <xdr:nvSpPr>
        <xdr:cNvPr id="1141" name="Line 10"/>
        <xdr:cNvSpPr>
          <a:spLocks noChangeShapeType="1"/>
        </xdr:cNvSpPr>
      </xdr:nvSpPr>
      <xdr:spPr bwMode="auto">
        <a:xfrm>
          <a:off x="38100" y="1962150"/>
          <a:ext cx="1144905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47625</xdr:colOff>
      <xdr:row>10</xdr:row>
      <xdr:rowOff>114300</xdr:rowOff>
    </xdr:from>
    <xdr:to>
      <xdr:col>13</xdr:col>
      <xdr:colOff>581025</xdr:colOff>
      <xdr:row>10</xdr:row>
      <xdr:rowOff>114300</xdr:rowOff>
    </xdr:to>
    <xdr:sp macro="" textlink="">
      <xdr:nvSpPr>
        <xdr:cNvPr id="13" name="Line 4"/>
        <xdr:cNvSpPr>
          <a:spLocks noChangeShapeType="1"/>
        </xdr:cNvSpPr>
      </xdr:nvSpPr>
      <xdr:spPr bwMode="auto">
        <a:xfrm flipH="1">
          <a:off x="7724775" y="2800350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57150</xdr:colOff>
      <xdr:row>10</xdr:row>
      <xdr:rowOff>114300</xdr:rowOff>
    </xdr:from>
    <xdr:to>
      <xdr:col>20</xdr:col>
      <xdr:colOff>0</xdr:colOff>
      <xdr:row>10</xdr:row>
      <xdr:rowOff>114300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 flipH="1">
          <a:off x="8105775" y="280035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2"/>
  <sheetViews>
    <sheetView tabSelected="1" showWhiteSpace="0" topLeftCell="C1" zoomScaleNormal="100" workbookViewId="0">
      <selection activeCell="C1" sqref="C1"/>
    </sheetView>
  </sheetViews>
  <sheetFormatPr defaultColWidth="7.21875" defaultRowHeight="12.75" x14ac:dyDescent="0.2"/>
  <cols>
    <col min="1" max="1" width="10.44140625" style="10" customWidth="1"/>
    <col min="2" max="2" width="5.44140625" style="10" customWidth="1"/>
    <col min="3" max="3" width="5.5546875" style="10" customWidth="1"/>
    <col min="4" max="4" width="0.21875" style="10" customWidth="1"/>
    <col min="5" max="5" width="7.21875" style="10" customWidth="1"/>
    <col min="6" max="6" width="5.5546875" style="10" customWidth="1"/>
    <col min="7" max="7" width="0.21875" style="10" customWidth="1"/>
    <col min="8" max="8" width="7.21875" style="10" customWidth="1"/>
    <col min="9" max="9" width="5.5546875" style="10" customWidth="1"/>
    <col min="10" max="10" width="0.21875" style="10" customWidth="1"/>
    <col min="11" max="11" width="7.21875" style="10" customWidth="1"/>
    <col min="12" max="12" width="5.5546875" style="10" customWidth="1"/>
    <col min="13" max="13" width="0.21875" style="10" customWidth="1"/>
    <col min="14" max="14" width="7.21875" style="10" customWidth="1"/>
    <col min="15" max="15" width="5.5546875" style="10" customWidth="1"/>
    <col min="16" max="16" width="0.21875" style="10" customWidth="1"/>
    <col min="17" max="17" width="7.21875" style="10" customWidth="1"/>
    <col min="18" max="18" width="3.6640625" style="10" customWidth="1"/>
    <col min="19" max="19" width="0.33203125" style="44" customWidth="1"/>
    <col min="20" max="20" width="5.5546875" style="10" bestFit="1" customWidth="1"/>
    <col min="21" max="21" width="5.5546875" style="10" customWidth="1"/>
    <col min="22" max="22" width="0.21875" style="10" customWidth="1"/>
    <col min="23" max="23" width="7.21875" style="10" customWidth="1"/>
    <col min="24" max="24" width="5.5546875" style="10" customWidth="1"/>
    <col min="25" max="25" width="0.21875" style="10" customWidth="1"/>
    <col min="26" max="26" width="7.21875" style="10" customWidth="1"/>
    <col min="27" max="27" width="5.5546875" style="10" customWidth="1"/>
    <col min="28" max="28" width="0.21875" style="10" customWidth="1"/>
    <col min="29" max="29" width="7.21875" style="10" customWidth="1"/>
    <col min="30" max="30" width="7.21875" style="34"/>
    <col min="31" max="31" width="0.33203125" style="34" customWidth="1"/>
    <col min="32" max="32" width="7.21875" style="34"/>
    <col min="33" max="16384" width="7.21875" style="10"/>
  </cols>
  <sheetData>
    <row r="1" spans="1:34" ht="22.5" customHeight="1" x14ac:dyDescent="0.2"/>
    <row r="2" spans="1:34" ht="24" customHeight="1" x14ac:dyDescent="0.2"/>
    <row r="3" spans="1:34" ht="29.25" customHeight="1" x14ac:dyDescent="0.2"/>
    <row r="4" spans="1:34" ht="29.25" customHeight="1" x14ac:dyDescent="0.2"/>
    <row r="5" spans="1:34" s="2" customFormat="1" ht="23.25" x14ac:dyDescent="0.35">
      <c r="A5" s="53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</row>
    <row r="6" spans="1:34" s="2" customFormat="1" ht="18" x14ac:dyDescent="0.25">
      <c r="A6" s="54" t="s">
        <v>25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</row>
    <row r="7" spans="1:34" ht="15.75" customHeigh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45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10"/>
      <c r="AG7" s="9"/>
      <c r="AH7" s="9"/>
    </row>
    <row r="8" spans="1:34" ht="16.5" x14ac:dyDescent="0.3">
      <c r="A8" s="11"/>
      <c r="B8" s="12"/>
      <c r="C8" s="12"/>
      <c r="D8" s="12"/>
      <c r="E8" s="12"/>
      <c r="F8" s="12"/>
      <c r="G8" s="12"/>
      <c r="H8" s="12"/>
      <c r="I8" s="12"/>
      <c r="J8" s="13"/>
      <c r="K8" s="12"/>
      <c r="L8" s="12"/>
      <c r="M8" s="12"/>
      <c r="N8" s="12"/>
      <c r="O8" s="12"/>
      <c r="P8" s="12"/>
      <c r="Q8" s="12"/>
      <c r="R8" s="12"/>
      <c r="S8" s="13"/>
      <c r="T8" s="12"/>
      <c r="U8" s="12"/>
      <c r="V8" s="12"/>
      <c r="W8" s="12"/>
      <c r="X8" s="12"/>
      <c r="Y8" s="12"/>
      <c r="Z8" s="12"/>
      <c r="AA8" s="12"/>
      <c r="AB8" s="12"/>
      <c r="AC8" s="12"/>
      <c r="AD8" s="9"/>
      <c r="AE8" s="9"/>
      <c r="AF8" s="10"/>
      <c r="AG8" s="9"/>
      <c r="AH8" s="9"/>
    </row>
    <row r="9" spans="1:34" ht="16.5" x14ac:dyDescent="0.3">
      <c r="A9" s="11"/>
      <c r="B9" s="13"/>
      <c r="C9" s="12"/>
      <c r="D9" s="13" t="s">
        <v>1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4"/>
      <c r="AE9" s="10"/>
      <c r="AF9" s="10"/>
      <c r="AG9" s="14"/>
    </row>
    <row r="10" spans="1:34" s="17" customFormat="1" ht="16.5" x14ac:dyDescent="0.3">
      <c r="A10" s="15"/>
      <c r="B10" s="16"/>
      <c r="C10" s="16"/>
      <c r="D10" s="16" t="s">
        <v>2</v>
      </c>
      <c r="E10" s="16"/>
      <c r="F10" s="16"/>
      <c r="G10" s="16" t="s">
        <v>3</v>
      </c>
      <c r="H10" s="16"/>
      <c r="I10" s="16"/>
      <c r="J10" s="16" t="s">
        <v>4</v>
      </c>
      <c r="K10" s="16"/>
      <c r="L10" s="16"/>
      <c r="M10" s="16" t="s">
        <v>23</v>
      </c>
      <c r="N10" s="16"/>
      <c r="O10" s="16"/>
      <c r="P10" s="16" t="s">
        <v>5</v>
      </c>
      <c r="Q10" s="16"/>
      <c r="R10" s="43"/>
      <c r="S10" s="16" t="s">
        <v>24</v>
      </c>
      <c r="T10" s="16"/>
      <c r="U10" s="16"/>
      <c r="V10" s="16" t="s">
        <v>6</v>
      </c>
      <c r="W10" s="16"/>
      <c r="X10" s="16"/>
      <c r="Y10" s="16" t="s">
        <v>7</v>
      </c>
      <c r="Z10" s="16"/>
      <c r="AA10" s="16"/>
      <c r="AB10" s="16" t="s">
        <v>8</v>
      </c>
      <c r="AC10" s="16"/>
      <c r="AD10" s="33"/>
      <c r="AE10" s="16" t="s">
        <v>21</v>
      </c>
    </row>
    <row r="11" spans="1:34" s="17" customFormat="1" ht="16.5" x14ac:dyDescent="0.3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</row>
    <row r="12" spans="1:34" ht="16.5" x14ac:dyDescent="0.3">
      <c r="A12" s="11"/>
      <c r="B12" s="13" t="s">
        <v>9</v>
      </c>
      <c r="C12" s="18" t="s">
        <v>10</v>
      </c>
      <c r="D12" s="13"/>
      <c r="E12" s="13" t="s">
        <v>11</v>
      </c>
      <c r="F12" s="18" t="s">
        <v>10</v>
      </c>
      <c r="G12" s="13"/>
      <c r="H12" s="13" t="s">
        <v>11</v>
      </c>
      <c r="I12" s="18" t="s">
        <v>10</v>
      </c>
      <c r="J12" s="13"/>
      <c r="K12" s="13" t="s">
        <v>11</v>
      </c>
      <c r="L12" s="18" t="s">
        <v>10</v>
      </c>
      <c r="M12" s="13"/>
      <c r="N12" s="13" t="s">
        <v>11</v>
      </c>
      <c r="O12" s="18" t="s">
        <v>10</v>
      </c>
      <c r="P12" s="13"/>
      <c r="Q12" s="13" t="s">
        <v>11</v>
      </c>
      <c r="R12" s="18" t="s">
        <v>10</v>
      </c>
      <c r="S12" s="13"/>
      <c r="T12" s="13" t="s">
        <v>11</v>
      </c>
      <c r="U12" s="18" t="s">
        <v>10</v>
      </c>
      <c r="V12" s="13"/>
      <c r="W12" s="13" t="s">
        <v>11</v>
      </c>
      <c r="X12" s="18" t="s">
        <v>10</v>
      </c>
      <c r="Y12" s="13"/>
      <c r="Z12" s="13" t="s">
        <v>11</v>
      </c>
      <c r="AA12" s="18" t="s">
        <v>10</v>
      </c>
      <c r="AB12" s="13"/>
      <c r="AC12" s="13" t="s">
        <v>11</v>
      </c>
      <c r="AD12" s="18" t="s">
        <v>10</v>
      </c>
      <c r="AE12" s="13"/>
      <c r="AF12" s="13" t="s">
        <v>11</v>
      </c>
      <c r="AG12" s="14"/>
    </row>
    <row r="13" spans="1:34" ht="15" customHeight="1" x14ac:dyDescent="0.3">
      <c r="A13" s="11"/>
      <c r="B13" s="13"/>
      <c r="C13" s="18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3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G13" s="14"/>
    </row>
    <row r="14" spans="1:34" ht="16.5" x14ac:dyDescent="0.3">
      <c r="A14" s="11" t="s">
        <v>12</v>
      </c>
      <c r="B14" s="13">
        <v>2004</v>
      </c>
      <c r="C14" s="29">
        <v>6037</v>
      </c>
      <c r="D14" s="12"/>
      <c r="E14" s="30">
        <f t="shared" ref="E14:E21" si="0">C14/C14</f>
        <v>1</v>
      </c>
      <c r="F14" s="29">
        <v>352</v>
      </c>
      <c r="G14" s="12"/>
      <c r="H14" s="31">
        <f t="shared" ref="H14:H21" si="1">F14/F14</f>
        <v>1</v>
      </c>
      <c r="I14" s="29">
        <v>731</v>
      </c>
      <c r="J14" s="12"/>
      <c r="K14" s="41">
        <f t="shared" ref="K14:K21" si="2">I14/I14</f>
        <v>1</v>
      </c>
      <c r="L14" s="29">
        <v>0</v>
      </c>
      <c r="M14" s="12"/>
      <c r="N14" s="51" t="str">
        <f t="shared" ref="N14:N16" si="3">IF(L14=0,"100%",L14/L14)</f>
        <v>100%</v>
      </c>
      <c r="O14" s="29">
        <v>56</v>
      </c>
      <c r="P14" s="12"/>
      <c r="Q14" s="31">
        <f t="shared" ref="Q14:Q21" si="4">O14/O14</f>
        <v>1</v>
      </c>
      <c r="R14" s="29">
        <v>0</v>
      </c>
      <c r="S14" s="13"/>
      <c r="T14" s="51" t="str">
        <f t="shared" ref="T14:T15" si="5">IF(R14=0,"100%",R14/R14)</f>
        <v>100%</v>
      </c>
      <c r="U14" s="29">
        <v>263</v>
      </c>
      <c r="V14" s="12"/>
      <c r="W14" s="31">
        <f t="shared" ref="W14:W21" si="6">U14/U14</f>
        <v>1</v>
      </c>
      <c r="X14" s="29">
        <v>4047</v>
      </c>
      <c r="Y14" s="12"/>
      <c r="Z14" s="31">
        <f t="shared" ref="Z14:Z21" si="7">X14/X14</f>
        <v>1</v>
      </c>
      <c r="AA14" s="29">
        <v>291</v>
      </c>
      <c r="AB14" s="12"/>
      <c r="AC14" s="31">
        <f t="shared" ref="AC14:AC21" si="8">AA14/AA14</f>
        <v>1</v>
      </c>
      <c r="AD14" s="35">
        <v>297</v>
      </c>
      <c r="AF14" s="31">
        <f t="shared" ref="AF14:AF18" si="9">AD14/AD14</f>
        <v>1</v>
      </c>
      <c r="AG14" s="14"/>
    </row>
    <row r="15" spans="1:34" ht="15.75" customHeight="1" x14ac:dyDescent="0.25">
      <c r="B15" s="13">
        <v>2005</v>
      </c>
      <c r="C15" s="39">
        <v>6112</v>
      </c>
      <c r="D15" s="18"/>
      <c r="E15" s="40">
        <f t="shared" si="0"/>
        <v>1</v>
      </c>
      <c r="F15" s="39">
        <v>452</v>
      </c>
      <c r="G15" s="18"/>
      <c r="H15" s="41">
        <f t="shared" si="1"/>
        <v>1</v>
      </c>
      <c r="I15" s="39">
        <v>814</v>
      </c>
      <c r="J15" s="18"/>
      <c r="K15" s="41">
        <f t="shared" si="2"/>
        <v>1</v>
      </c>
      <c r="L15" s="39">
        <v>0</v>
      </c>
      <c r="M15" s="18"/>
      <c r="N15" s="51" t="str">
        <f t="shared" si="3"/>
        <v>100%</v>
      </c>
      <c r="O15" s="39">
        <v>51</v>
      </c>
      <c r="P15" s="18"/>
      <c r="Q15" s="31">
        <f t="shared" si="4"/>
        <v>1</v>
      </c>
      <c r="R15" s="39">
        <v>0</v>
      </c>
      <c r="S15" s="13"/>
      <c r="T15" s="51" t="str">
        <f t="shared" si="5"/>
        <v>100%</v>
      </c>
      <c r="U15" s="39">
        <v>313</v>
      </c>
      <c r="V15" s="18"/>
      <c r="W15" s="31">
        <f t="shared" si="6"/>
        <v>1</v>
      </c>
      <c r="X15" s="39">
        <v>3964</v>
      </c>
      <c r="Y15" s="18"/>
      <c r="Z15" s="31">
        <f t="shared" si="7"/>
        <v>1</v>
      </c>
      <c r="AA15" s="39">
        <v>287</v>
      </c>
      <c r="AB15" s="18"/>
      <c r="AC15" s="31">
        <f t="shared" si="8"/>
        <v>1</v>
      </c>
      <c r="AD15" s="39">
        <v>231</v>
      </c>
      <c r="AE15" s="18"/>
      <c r="AF15" s="31">
        <f t="shared" si="9"/>
        <v>1</v>
      </c>
    </row>
    <row r="16" spans="1:34" ht="15.75" customHeight="1" x14ac:dyDescent="0.25">
      <c r="B16" s="13">
        <v>2006</v>
      </c>
      <c r="C16" s="39">
        <v>5386</v>
      </c>
      <c r="D16" s="18"/>
      <c r="E16" s="40">
        <f t="shared" si="0"/>
        <v>1</v>
      </c>
      <c r="F16" s="39">
        <v>272</v>
      </c>
      <c r="G16" s="18"/>
      <c r="H16" s="41">
        <f t="shared" si="1"/>
        <v>1</v>
      </c>
      <c r="I16" s="39">
        <v>599</v>
      </c>
      <c r="J16" s="18"/>
      <c r="K16" s="41">
        <f t="shared" si="2"/>
        <v>1</v>
      </c>
      <c r="L16" s="39">
        <v>0</v>
      </c>
      <c r="M16" s="18"/>
      <c r="N16" s="51" t="str">
        <f t="shared" si="3"/>
        <v>100%</v>
      </c>
      <c r="O16" s="39">
        <v>12</v>
      </c>
      <c r="P16" s="18"/>
      <c r="Q16" s="31">
        <f t="shared" si="4"/>
        <v>1</v>
      </c>
      <c r="R16" s="39">
        <v>167</v>
      </c>
      <c r="S16" s="13"/>
      <c r="T16" s="31">
        <f>R16/R16</f>
        <v>1</v>
      </c>
      <c r="U16" s="39">
        <v>298</v>
      </c>
      <c r="V16" s="18"/>
      <c r="W16" s="31">
        <f t="shared" si="6"/>
        <v>1</v>
      </c>
      <c r="X16" s="39">
        <v>3556</v>
      </c>
      <c r="Y16" s="18"/>
      <c r="Z16" s="31">
        <f t="shared" si="7"/>
        <v>1</v>
      </c>
      <c r="AA16" s="39">
        <v>257</v>
      </c>
      <c r="AB16" s="18"/>
      <c r="AC16" s="31">
        <f t="shared" si="8"/>
        <v>1</v>
      </c>
      <c r="AD16" s="39">
        <v>225</v>
      </c>
      <c r="AE16" s="18"/>
      <c r="AF16" s="40">
        <f t="shared" si="9"/>
        <v>1</v>
      </c>
    </row>
    <row r="17" spans="1:33" ht="15.75" customHeight="1" x14ac:dyDescent="0.25">
      <c r="B17" s="13">
        <v>2007</v>
      </c>
      <c r="C17" s="39">
        <v>5984</v>
      </c>
      <c r="E17" s="40">
        <f t="shared" si="0"/>
        <v>1</v>
      </c>
      <c r="F17" s="39">
        <v>268</v>
      </c>
      <c r="H17" s="40">
        <f t="shared" si="1"/>
        <v>1</v>
      </c>
      <c r="I17" s="39">
        <v>729</v>
      </c>
      <c r="K17" s="40">
        <f t="shared" si="2"/>
        <v>1</v>
      </c>
      <c r="L17" s="39">
        <v>1</v>
      </c>
      <c r="N17" s="40">
        <f>L17/L17</f>
        <v>1</v>
      </c>
      <c r="O17" s="39">
        <v>14</v>
      </c>
      <c r="Q17" s="31">
        <f t="shared" si="4"/>
        <v>1</v>
      </c>
      <c r="R17" s="39">
        <v>188</v>
      </c>
      <c r="T17" s="31">
        <f>R17/R17</f>
        <v>1</v>
      </c>
      <c r="U17" s="39">
        <v>291</v>
      </c>
      <c r="W17" s="40">
        <f t="shared" si="6"/>
        <v>1</v>
      </c>
      <c r="X17" s="39">
        <v>3866</v>
      </c>
      <c r="Z17" s="40">
        <f t="shared" si="7"/>
        <v>1</v>
      </c>
      <c r="AA17" s="39">
        <v>392</v>
      </c>
      <c r="AC17" s="40">
        <f t="shared" si="8"/>
        <v>1</v>
      </c>
      <c r="AD17" s="39">
        <v>235</v>
      </c>
      <c r="AE17" s="10"/>
      <c r="AF17" s="40">
        <f t="shared" si="9"/>
        <v>1</v>
      </c>
    </row>
    <row r="18" spans="1:33" ht="15.75" customHeight="1" x14ac:dyDescent="0.25">
      <c r="B18" s="13">
        <v>2008</v>
      </c>
      <c r="C18" s="39">
        <f>SUM(F18,I18,L18,O18,R18,U18,X18,AA18,AD18,)</f>
        <v>5762</v>
      </c>
      <c r="E18" s="40">
        <f t="shared" si="0"/>
        <v>1</v>
      </c>
      <c r="F18" s="39">
        <v>314</v>
      </c>
      <c r="H18" s="40">
        <f t="shared" si="1"/>
        <v>1</v>
      </c>
      <c r="I18" s="39">
        <v>653</v>
      </c>
      <c r="K18" s="40">
        <f t="shared" si="2"/>
        <v>1</v>
      </c>
      <c r="L18" s="39">
        <v>2</v>
      </c>
      <c r="N18" s="40">
        <f>L18/L18</f>
        <v>1</v>
      </c>
      <c r="O18" s="39">
        <v>11</v>
      </c>
      <c r="Q18" s="31">
        <f t="shared" si="4"/>
        <v>1</v>
      </c>
      <c r="R18" s="39">
        <v>216</v>
      </c>
      <c r="T18" s="31">
        <f>R17/R17</f>
        <v>1</v>
      </c>
      <c r="U18" s="39">
        <v>233</v>
      </c>
      <c r="W18" s="40">
        <f t="shared" si="6"/>
        <v>1</v>
      </c>
      <c r="X18" s="39">
        <v>3825</v>
      </c>
      <c r="Z18" s="40">
        <f t="shared" si="7"/>
        <v>1</v>
      </c>
      <c r="AA18" s="39">
        <v>280</v>
      </c>
      <c r="AC18" s="40">
        <f t="shared" si="8"/>
        <v>1</v>
      </c>
      <c r="AD18" s="39">
        <v>228</v>
      </c>
      <c r="AE18" s="10"/>
      <c r="AF18" s="40">
        <f t="shared" si="9"/>
        <v>1</v>
      </c>
    </row>
    <row r="19" spans="1:33" ht="15.75" customHeight="1" x14ac:dyDescent="0.25">
      <c r="B19" s="13">
        <v>2009</v>
      </c>
      <c r="C19" s="39">
        <v>6058</v>
      </c>
      <c r="E19" s="40">
        <f t="shared" si="0"/>
        <v>1</v>
      </c>
      <c r="F19" s="39">
        <v>242</v>
      </c>
      <c r="H19" s="40">
        <f t="shared" si="1"/>
        <v>1</v>
      </c>
      <c r="I19" s="39">
        <v>731</v>
      </c>
      <c r="K19" s="40">
        <f t="shared" si="2"/>
        <v>1</v>
      </c>
      <c r="L19" s="39">
        <v>2</v>
      </c>
      <c r="N19" s="40">
        <f>L19/L19</f>
        <v>1</v>
      </c>
      <c r="O19" s="39">
        <v>8</v>
      </c>
      <c r="Q19" s="31">
        <f t="shared" si="4"/>
        <v>1</v>
      </c>
      <c r="R19" s="39">
        <v>200</v>
      </c>
      <c r="T19" s="31">
        <f>R18/R18</f>
        <v>1</v>
      </c>
      <c r="U19" s="39">
        <v>253</v>
      </c>
      <c r="W19" s="40">
        <f t="shared" si="6"/>
        <v>1</v>
      </c>
      <c r="X19" s="39">
        <v>4338</v>
      </c>
      <c r="Z19" s="40">
        <f t="shared" si="7"/>
        <v>1</v>
      </c>
      <c r="AA19" s="39">
        <v>64</v>
      </c>
      <c r="AB19" s="39">
        <v>64</v>
      </c>
      <c r="AC19" s="40">
        <f t="shared" si="8"/>
        <v>1</v>
      </c>
      <c r="AD19" s="39">
        <v>220</v>
      </c>
      <c r="AE19" s="39"/>
      <c r="AF19" s="40">
        <f>AD19/AD19</f>
        <v>1</v>
      </c>
    </row>
    <row r="20" spans="1:33" ht="15.75" customHeight="1" x14ac:dyDescent="0.25">
      <c r="B20" s="13">
        <v>2010</v>
      </c>
      <c r="C20" s="39">
        <v>6481</v>
      </c>
      <c r="E20" s="40">
        <f t="shared" si="0"/>
        <v>1</v>
      </c>
      <c r="F20" s="39">
        <v>284</v>
      </c>
      <c r="H20" s="40">
        <f t="shared" si="1"/>
        <v>1</v>
      </c>
      <c r="I20" s="39">
        <v>880</v>
      </c>
      <c r="K20" s="40">
        <f t="shared" si="2"/>
        <v>1</v>
      </c>
      <c r="L20" s="39">
        <v>0</v>
      </c>
      <c r="N20" s="51" t="str">
        <f t="shared" ref="N20" si="10">IF(L20=0,"100%",L20/L20)</f>
        <v>100%</v>
      </c>
      <c r="O20" s="39">
        <v>11</v>
      </c>
      <c r="Q20" s="31">
        <f t="shared" si="4"/>
        <v>1</v>
      </c>
      <c r="R20" s="39">
        <v>212</v>
      </c>
      <c r="T20" s="31">
        <f>R19/R19</f>
        <v>1</v>
      </c>
      <c r="U20" s="39">
        <v>276</v>
      </c>
      <c r="W20" s="40">
        <f t="shared" si="6"/>
        <v>1</v>
      </c>
      <c r="X20" s="39">
        <v>4505</v>
      </c>
      <c r="Z20" s="40">
        <f t="shared" si="7"/>
        <v>1</v>
      </c>
      <c r="AA20" s="39">
        <v>55</v>
      </c>
      <c r="AB20" s="39">
        <v>64</v>
      </c>
      <c r="AC20" s="40">
        <f t="shared" si="8"/>
        <v>1</v>
      </c>
      <c r="AD20" s="39">
        <v>258</v>
      </c>
      <c r="AE20" s="10"/>
      <c r="AF20" s="40">
        <f>AD20/AD20</f>
        <v>1</v>
      </c>
    </row>
    <row r="21" spans="1:33" ht="15.75" customHeight="1" x14ac:dyDescent="0.25">
      <c r="B21" s="13">
        <v>2011</v>
      </c>
      <c r="C21" s="39">
        <f>SUM(F21,I21,L21,O21,R21,U21,X21,AA21,AD21)</f>
        <v>6236</v>
      </c>
      <c r="E21" s="40">
        <f t="shared" si="0"/>
        <v>1</v>
      </c>
      <c r="F21" s="39">
        <v>277</v>
      </c>
      <c r="H21" s="40">
        <f t="shared" si="1"/>
        <v>1</v>
      </c>
      <c r="I21" s="39">
        <v>825</v>
      </c>
      <c r="K21" s="40">
        <f t="shared" si="2"/>
        <v>1</v>
      </c>
      <c r="L21" s="39">
        <v>5</v>
      </c>
      <c r="N21" s="52">
        <v>1</v>
      </c>
      <c r="O21" s="39">
        <v>5</v>
      </c>
      <c r="Q21" s="31">
        <f t="shared" si="4"/>
        <v>1</v>
      </c>
      <c r="R21" s="39">
        <v>194</v>
      </c>
      <c r="T21" s="31">
        <f>R20/R20</f>
        <v>1</v>
      </c>
      <c r="U21" s="39">
        <v>269</v>
      </c>
      <c r="W21" s="40">
        <f t="shared" si="6"/>
        <v>1</v>
      </c>
      <c r="X21" s="39">
        <v>3900</v>
      </c>
      <c r="Z21" s="40">
        <f t="shared" si="7"/>
        <v>1</v>
      </c>
      <c r="AA21" s="39">
        <v>546</v>
      </c>
      <c r="AB21" s="39"/>
      <c r="AC21" s="40">
        <f t="shared" si="8"/>
        <v>1</v>
      </c>
      <c r="AD21" s="39">
        <v>215</v>
      </c>
      <c r="AE21" s="10"/>
      <c r="AF21" s="40">
        <f>AD21/AD21</f>
        <v>1</v>
      </c>
    </row>
    <row r="22" spans="1:33" ht="16.5" x14ac:dyDescent="0.3">
      <c r="A22" s="11"/>
      <c r="B22" s="13"/>
      <c r="C22" s="12"/>
      <c r="D22" s="12"/>
      <c r="E22" s="19"/>
      <c r="F22" s="12"/>
      <c r="G22" s="12"/>
      <c r="H22" s="19"/>
      <c r="I22" s="12"/>
      <c r="J22" s="12"/>
      <c r="K22" s="19"/>
      <c r="L22" s="12"/>
      <c r="M22" s="12"/>
      <c r="N22" s="19"/>
      <c r="O22" s="12"/>
      <c r="P22" s="12"/>
      <c r="Q22" s="19"/>
      <c r="R22" s="12"/>
      <c r="S22" s="13"/>
      <c r="T22" s="19"/>
      <c r="U22" s="12"/>
      <c r="V22" s="12"/>
      <c r="W22" s="19"/>
      <c r="X22" s="12"/>
      <c r="Y22" s="12"/>
      <c r="Z22" s="19"/>
      <c r="AA22" s="12"/>
      <c r="AB22" s="12"/>
      <c r="AC22" s="19"/>
      <c r="AG22" s="14"/>
    </row>
    <row r="23" spans="1:33" ht="16.5" x14ac:dyDescent="0.3">
      <c r="A23" s="11" t="s">
        <v>13</v>
      </c>
      <c r="B23" s="13">
        <v>2004</v>
      </c>
      <c r="C23" s="29">
        <v>4351</v>
      </c>
      <c r="D23" s="12"/>
      <c r="E23" s="20">
        <f t="shared" ref="E23:E30" si="11">IF(C14=0,0,C23/C14)</f>
        <v>0.72072221301971173</v>
      </c>
      <c r="F23" s="29">
        <v>184</v>
      </c>
      <c r="G23" s="12"/>
      <c r="H23" s="20">
        <f t="shared" ref="H23:H30" si="12">IF(F14=0,0,F23/F14)</f>
        <v>0.52272727272727271</v>
      </c>
      <c r="I23" s="29">
        <v>544</v>
      </c>
      <c r="J23" s="12"/>
      <c r="K23" s="20">
        <f t="shared" ref="K23:K30" si="13">IF(I14=0,0,I23/I14)</f>
        <v>0.7441860465116279</v>
      </c>
      <c r="L23" s="29">
        <v>0</v>
      </c>
      <c r="M23" s="12"/>
      <c r="N23" s="20">
        <f t="shared" ref="N23:N30" si="14">IF(L14=0,0,L23/L14)</f>
        <v>0</v>
      </c>
      <c r="O23" s="29">
        <v>34</v>
      </c>
      <c r="P23" s="12"/>
      <c r="Q23" s="20">
        <f t="shared" ref="Q23:Q30" si="15">IF(O14=0,0,O23/O14)</f>
        <v>0.6071428571428571</v>
      </c>
      <c r="R23" s="29">
        <v>0</v>
      </c>
      <c r="S23" s="13"/>
      <c r="T23" s="20">
        <f t="shared" ref="T23:T30" si="16">IF(R14=0,0,R23/R14)</f>
        <v>0</v>
      </c>
      <c r="U23" s="29">
        <v>155</v>
      </c>
      <c r="V23" s="12"/>
      <c r="W23" s="20">
        <f t="shared" ref="W23:W30" si="17">IF(U14=0,0,U23/U14)</f>
        <v>0.58935361216730042</v>
      </c>
      <c r="X23" s="29">
        <v>3011</v>
      </c>
      <c r="Y23" s="12"/>
      <c r="Z23" s="20">
        <f t="shared" ref="Z23:Z30" si="18">IF(X14=0,0,X23/X14)</f>
        <v>0.74400790709167286</v>
      </c>
      <c r="AA23" s="29">
        <v>212</v>
      </c>
      <c r="AB23" s="12"/>
      <c r="AC23" s="20">
        <f t="shared" ref="AC23:AC30" si="19">IF(AA14=0,0,AA23/AA14)</f>
        <v>0.72852233676975942</v>
      </c>
      <c r="AD23" s="29">
        <v>211</v>
      </c>
      <c r="AF23" s="36">
        <f t="shared" ref="AF23:AF30" si="20">IF(AD14=0,0,AD23/AD14)</f>
        <v>0.71043771043771042</v>
      </c>
      <c r="AG23" s="14"/>
    </row>
    <row r="24" spans="1:33" ht="16.5" x14ac:dyDescent="0.3">
      <c r="A24" s="11" t="s">
        <v>14</v>
      </c>
      <c r="B24" s="13">
        <v>2005</v>
      </c>
      <c r="C24" s="42">
        <v>4447</v>
      </c>
      <c r="E24" s="20">
        <f t="shared" si="11"/>
        <v>0.72758507853403143</v>
      </c>
      <c r="F24" s="42">
        <v>230</v>
      </c>
      <c r="H24" s="20">
        <f t="shared" si="12"/>
        <v>0.50884955752212391</v>
      </c>
      <c r="I24" s="42">
        <v>619</v>
      </c>
      <c r="K24" s="20">
        <f t="shared" si="13"/>
        <v>0.76044226044226049</v>
      </c>
      <c r="L24" s="42">
        <v>0</v>
      </c>
      <c r="N24" s="20">
        <f t="shared" si="14"/>
        <v>0</v>
      </c>
      <c r="O24" s="42">
        <v>32</v>
      </c>
      <c r="Q24" s="20">
        <f t="shared" si="15"/>
        <v>0.62745098039215685</v>
      </c>
      <c r="R24" s="42">
        <v>0</v>
      </c>
      <c r="T24" s="20">
        <f t="shared" si="16"/>
        <v>0</v>
      </c>
      <c r="U24" s="42">
        <v>211</v>
      </c>
      <c r="W24" s="20">
        <f t="shared" si="17"/>
        <v>0.67412140575079871</v>
      </c>
      <c r="X24" s="42">
        <v>2958</v>
      </c>
      <c r="Z24" s="20">
        <f t="shared" si="18"/>
        <v>0.74621594349142284</v>
      </c>
      <c r="AA24" s="42">
        <v>216</v>
      </c>
      <c r="AC24" s="20">
        <f t="shared" si="19"/>
        <v>0.7526132404181185</v>
      </c>
      <c r="AD24" s="42">
        <v>181</v>
      </c>
      <c r="AE24" s="10"/>
      <c r="AF24" s="36">
        <f t="shared" si="20"/>
        <v>0.78354978354978355</v>
      </c>
    </row>
    <row r="25" spans="1:33" ht="16.5" x14ac:dyDescent="0.3">
      <c r="A25" s="11"/>
      <c r="B25" s="13">
        <v>2006</v>
      </c>
      <c r="C25" s="42">
        <v>4088</v>
      </c>
      <c r="E25" s="20">
        <f t="shared" si="11"/>
        <v>0.75900482733011509</v>
      </c>
      <c r="F25" s="42">
        <v>155</v>
      </c>
      <c r="H25" s="20">
        <f t="shared" si="12"/>
        <v>0.56985294117647056</v>
      </c>
      <c r="I25" s="42">
        <v>473</v>
      </c>
      <c r="K25" s="20">
        <f t="shared" si="13"/>
        <v>0.78964941569282132</v>
      </c>
      <c r="L25" s="42">
        <v>0</v>
      </c>
      <c r="N25" s="20">
        <f t="shared" si="14"/>
        <v>0</v>
      </c>
      <c r="O25" s="42">
        <v>7</v>
      </c>
      <c r="Q25" s="20">
        <f t="shared" si="15"/>
        <v>0.58333333333333337</v>
      </c>
      <c r="R25" s="42">
        <v>104</v>
      </c>
      <c r="T25" s="20">
        <f t="shared" si="16"/>
        <v>0.6227544910179641</v>
      </c>
      <c r="U25" s="42">
        <v>202</v>
      </c>
      <c r="W25" s="20">
        <f t="shared" si="17"/>
        <v>0.67785234899328861</v>
      </c>
      <c r="X25" s="42">
        <v>2789</v>
      </c>
      <c r="Z25" s="20">
        <f t="shared" si="18"/>
        <v>0.78430821147356578</v>
      </c>
      <c r="AA25" s="42">
        <v>191</v>
      </c>
      <c r="AC25" s="20">
        <f t="shared" si="19"/>
        <v>0.74319066147859925</v>
      </c>
      <c r="AD25" s="42">
        <v>167</v>
      </c>
      <c r="AE25" s="10"/>
      <c r="AF25" s="36">
        <f t="shared" si="20"/>
        <v>0.74222222222222223</v>
      </c>
    </row>
    <row r="26" spans="1:33" ht="16.5" x14ac:dyDescent="0.3">
      <c r="A26" s="11"/>
      <c r="B26" s="13">
        <v>2007</v>
      </c>
      <c r="C26" s="42">
        <v>4530</v>
      </c>
      <c r="E26" s="36">
        <f t="shared" si="11"/>
        <v>0.75701871657754005</v>
      </c>
      <c r="F26" s="42">
        <v>157</v>
      </c>
      <c r="H26" s="36">
        <f t="shared" si="12"/>
        <v>0.58582089552238803</v>
      </c>
      <c r="I26" s="42">
        <v>568</v>
      </c>
      <c r="K26" s="36">
        <f t="shared" si="13"/>
        <v>0.7791495198902606</v>
      </c>
      <c r="L26" s="42">
        <v>1</v>
      </c>
      <c r="N26" s="36">
        <f t="shared" si="14"/>
        <v>1</v>
      </c>
      <c r="O26" s="42">
        <v>8</v>
      </c>
      <c r="Q26" s="20">
        <f t="shared" si="15"/>
        <v>0.5714285714285714</v>
      </c>
      <c r="R26" s="42">
        <v>123</v>
      </c>
      <c r="T26" s="36">
        <f t="shared" si="16"/>
        <v>0.6542553191489362</v>
      </c>
      <c r="U26" s="42">
        <v>212</v>
      </c>
      <c r="W26" s="36">
        <f t="shared" si="17"/>
        <v>0.72852233676975942</v>
      </c>
      <c r="X26" s="42">
        <v>2993</v>
      </c>
      <c r="Z26" s="36">
        <f t="shared" si="18"/>
        <v>0.77418520434557681</v>
      </c>
      <c r="AA26" s="42">
        <v>295</v>
      </c>
      <c r="AC26" s="36">
        <f t="shared" si="19"/>
        <v>0.75255102040816324</v>
      </c>
      <c r="AD26" s="42">
        <v>173</v>
      </c>
      <c r="AE26" s="10"/>
      <c r="AF26" s="36">
        <f t="shared" si="20"/>
        <v>0.7361702127659574</v>
      </c>
    </row>
    <row r="27" spans="1:33" ht="16.5" x14ac:dyDescent="0.3">
      <c r="A27" s="11"/>
      <c r="B27" s="13">
        <v>2008</v>
      </c>
      <c r="C27" s="39">
        <f>SUM(F27,I27,L27,O27,R27,U27,X27,AA27,AD27,)</f>
        <v>4351</v>
      </c>
      <c r="E27" s="36">
        <f t="shared" si="11"/>
        <v>0.75511975008677545</v>
      </c>
      <c r="F27" s="42">
        <v>157</v>
      </c>
      <c r="H27" s="36">
        <f t="shared" si="12"/>
        <v>0.5</v>
      </c>
      <c r="I27" s="42">
        <v>502</v>
      </c>
      <c r="K27" s="36">
        <f t="shared" si="13"/>
        <v>0.76875957120980087</v>
      </c>
      <c r="L27" s="42">
        <v>1</v>
      </c>
      <c r="N27" s="36">
        <f t="shared" si="14"/>
        <v>0.5</v>
      </c>
      <c r="O27" s="42">
        <v>6</v>
      </c>
      <c r="Q27" s="20">
        <f t="shared" si="15"/>
        <v>0.54545454545454541</v>
      </c>
      <c r="R27" s="42">
        <v>162</v>
      </c>
      <c r="T27" s="36">
        <f t="shared" si="16"/>
        <v>0.75</v>
      </c>
      <c r="U27" s="42">
        <v>162</v>
      </c>
      <c r="W27" s="36">
        <f t="shared" si="17"/>
        <v>0.69527896995708149</v>
      </c>
      <c r="X27" s="42">
        <v>2974</v>
      </c>
      <c r="Z27" s="36">
        <f t="shared" si="18"/>
        <v>0.77751633986928104</v>
      </c>
      <c r="AA27" s="42">
        <v>212</v>
      </c>
      <c r="AC27" s="36">
        <f t="shared" si="19"/>
        <v>0.75714285714285712</v>
      </c>
      <c r="AD27" s="42">
        <v>175</v>
      </c>
      <c r="AE27" s="10"/>
      <c r="AF27" s="36">
        <f t="shared" si="20"/>
        <v>0.76754385964912286</v>
      </c>
    </row>
    <row r="28" spans="1:33" ht="16.5" x14ac:dyDescent="0.3">
      <c r="A28" s="11"/>
      <c r="B28" s="13">
        <v>2009</v>
      </c>
      <c r="C28" s="39">
        <f>SUM(F28,I28,L28,O28,R28,U28,X28,AA28,AD28,)</f>
        <v>4522</v>
      </c>
      <c r="E28" s="36">
        <f t="shared" si="11"/>
        <v>0.74645097391878512</v>
      </c>
      <c r="F28" s="42">
        <v>133</v>
      </c>
      <c r="H28" s="36">
        <f t="shared" si="12"/>
        <v>0.54958677685950408</v>
      </c>
      <c r="I28" s="42">
        <v>564</v>
      </c>
      <c r="K28" s="36">
        <f t="shared" si="13"/>
        <v>0.77154582763337898</v>
      </c>
      <c r="L28" s="42">
        <v>1</v>
      </c>
      <c r="N28" s="36">
        <f t="shared" si="14"/>
        <v>0.5</v>
      </c>
      <c r="O28" s="42">
        <v>4</v>
      </c>
      <c r="Q28" s="20">
        <f t="shared" si="15"/>
        <v>0.5</v>
      </c>
      <c r="R28" s="42">
        <v>135</v>
      </c>
      <c r="T28" s="36">
        <f t="shared" si="16"/>
        <v>0.67500000000000004</v>
      </c>
      <c r="U28" s="42">
        <v>170</v>
      </c>
      <c r="W28" s="36">
        <f t="shared" si="17"/>
        <v>0.67193675889328064</v>
      </c>
      <c r="X28" s="42">
        <v>3309</v>
      </c>
      <c r="Z28" s="36">
        <f t="shared" si="18"/>
        <v>0.76279391424619636</v>
      </c>
      <c r="AA28" s="42">
        <v>48</v>
      </c>
      <c r="AC28" s="36">
        <f t="shared" si="19"/>
        <v>0.75</v>
      </c>
      <c r="AD28" s="42">
        <v>158</v>
      </c>
      <c r="AE28" s="10"/>
      <c r="AF28" s="36">
        <f t="shared" si="20"/>
        <v>0.71818181818181814</v>
      </c>
    </row>
    <row r="29" spans="1:33" ht="16.5" x14ac:dyDescent="0.3">
      <c r="A29" s="11"/>
      <c r="B29" s="13">
        <v>2010</v>
      </c>
      <c r="C29" s="39">
        <f>SUM(F29,I29,L29,O29,R29,U29,X29,AA29,AD29,)</f>
        <v>4950</v>
      </c>
      <c r="E29" s="36">
        <f t="shared" si="11"/>
        <v>0.76377102299027932</v>
      </c>
      <c r="F29" s="42">
        <v>164</v>
      </c>
      <c r="H29" s="36">
        <f t="shared" si="12"/>
        <v>0.57746478873239437</v>
      </c>
      <c r="I29" s="42">
        <v>662</v>
      </c>
      <c r="K29" s="36">
        <f t="shared" si="13"/>
        <v>0.75227272727272732</v>
      </c>
      <c r="L29" s="42">
        <v>0</v>
      </c>
      <c r="N29" s="36">
        <f t="shared" si="14"/>
        <v>0</v>
      </c>
      <c r="O29" s="42">
        <v>7</v>
      </c>
      <c r="Q29" s="20">
        <f t="shared" si="15"/>
        <v>0.63636363636363635</v>
      </c>
      <c r="R29" s="42">
        <v>148</v>
      </c>
      <c r="T29" s="36">
        <f t="shared" si="16"/>
        <v>0.69811320754716977</v>
      </c>
      <c r="U29" s="42">
        <v>184</v>
      </c>
      <c r="W29" s="36">
        <f t="shared" si="17"/>
        <v>0.66666666666666663</v>
      </c>
      <c r="X29" s="42">
        <v>3546</v>
      </c>
      <c r="Z29" s="36">
        <f t="shared" si="18"/>
        <v>0.7871254162042175</v>
      </c>
      <c r="AA29" s="42">
        <v>44</v>
      </c>
      <c r="AC29" s="36">
        <f t="shared" si="19"/>
        <v>0.8</v>
      </c>
      <c r="AD29" s="42">
        <v>195</v>
      </c>
      <c r="AE29" s="10"/>
      <c r="AF29" s="36">
        <f t="shared" si="20"/>
        <v>0.7558139534883721</v>
      </c>
    </row>
    <row r="30" spans="1:33" ht="16.5" x14ac:dyDescent="0.3">
      <c r="A30" s="11"/>
      <c r="B30" s="13">
        <v>2011</v>
      </c>
      <c r="C30" s="39">
        <f>SUM(F30,I30,L30,O30,R30,U30,X30,AA30,AD30)</f>
        <v>4799</v>
      </c>
      <c r="E30" s="36">
        <f t="shared" si="11"/>
        <v>0.76956382296343806</v>
      </c>
      <c r="F30" s="42">
        <v>159</v>
      </c>
      <c r="H30" s="36">
        <f t="shared" si="12"/>
        <v>0.57400722021660655</v>
      </c>
      <c r="I30" s="42">
        <v>644</v>
      </c>
      <c r="K30" s="36">
        <f t="shared" si="13"/>
        <v>0.78060606060606064</v>
      </c>
      <c r="L30" s="42">
        <v>3</v>
      </c>
      <c r="N30" s="36">
        <f t="shared" si="14"/>
        <v>0.6</v>
      </c>
      <c r="O30" s="42">
        <v>1</v>
      </c>
      <c r="Q30" s="20">
        <f t="shared" si="15"/>
        <v>0.2</v>
      </c>
      <c r="R30" s="42">
        <v>136</v>
      </c>
      <c r="T30" s="36">
        <f t="shared" si="16"/>
        <v>0.7010309278350515</v>
      </c>
      <c r="U30" s="42">
        <v>188</v>
      </c>
      <c r="W30" s="36">
        <f t="shared" si="17"/>
        <v>0.6988847583643123</v>
      </c>
      <c r="X30" s="42">
        <v>3103</v>
      </c>
      <c r="Z30" s="36">
        <f t="shared" si="18"/>
        <v>0.79564102564102568</v>
      </c>
      <c r="AA30" s="42">
        <v>420</v>
      </c>
      <c r="AC30" s="36">
        <f t="shared" si="19"/>
        <v>0.76923076923076927</v>
      </c>
      <c r="AD30" s="42">
        <v>145</v>
      </c>
      <c r="AE30" s="10"/>
      <c r="AF30" s="36">
        <f t="shared" si="20"/>
        <v>0.67441860465116277</v>
      </c>
    </row>
    <row r="31" spans="1:33" ht="16.5" x14ac:dyDescent="0.3">
      <c r="A31" s="11"/>
      <c r="B31" s="14"/>
      <c r="AD31" s="10"/>
      <c r="AE31" s="10"/>
      <c r="AF31" s="10"/>
    </row>
    <row r="32" spans="1:33" ht="15.75" customHeight="1" x14ac:dyDescent="0.3">
      <c r="A32" s="11"/>
      <c r="B32" s="13"/>
      <c r="C32" s="12"/>
      <c r="D32" s="12"/>
      <c r="E32" s="20"/>
      <c r="F32" s="12"/>
      <c r="G32" s="12"/>
      <c r="H32" s="20"/>
      <c r="I32" s="12"/>
      <c r="J32" s="12"/>
      <c r="K32" s="20"/>
      <c r="L32" s="12"/>
      <c r="M32" s="12"/>
      <c r="N32" s="20"/>
      <c r="O32" s="12"/>
      <c r="P32" s="12"/>
      <c r="Q32" s="20"/>
      <c r="R32" s="12"/>
      <c r="S32" s="13"/>
      <c r="T32" s="20"/>
      <c r="U32" s="12"/>
      <c r="V32" s="12"/>
      <c r="W32" s="20"/>
      <c r="X32" s="12"/>
      <c r="Y32" s="12"/>
      <c r="Z32" s="20"/>
      <c r="AA32" s="12"/>
      <c r="AB32" s="12"/>
      <c r="AC32" s="20"/>
      <c r="AG32" s="14"/>
    </row>
    <row r="33" spans="1:33" ht="16.5" x14ac:dyDescent="0.3">
      <c r="A33" s="11" t="s">
        <v>15</v>
      </c>
      <c r="B33" s="13">
        <v>2004</v>
      </c>
      <c r="C33" s="29">
        <v>660</v>
      </c>
      <c r="D33" s="12"/>
      <c r="E33" s="20">
        <f t="shared" ref="E33:E40" si="21">IF(C14=0,0,C33/C14)</f>
        <v>0.10932582408481034</v>
      </c>
      <c r="F33" s="29">
        <v>77</v>
      </c>
      <c r="G33" s="12"/>
      <c r="H33" s="20">
        <f t="shared" ref="H33:H38" si="22">IF(F14=0,0,F33/F14)</f>
        <v>0.21875</v>
      </c>
      <c r="I33" s="29">
        <v>72</v>
      </c>
      <c r="J33" s="12"/>
      <c r="K33" s="20">
        <f t="shared" ref="K33:K40" si="23">IF(I14=0,0,I33/I14)</f>
        <v>9.8495212038303692E-2</v>
      </c>
      <c r="L33" s="29">
        <v>0</v>
      </c>
      <c r="M33" s="12"/>
      <c r="N33" s="20">
        <f t="shared" ref="N33:N40" si="24">IF(L14=0,0,L33/L14)</f>
        <v>0</v>
      </c>
      <c r="O33" s="29">
        <v>7</v>
      </c>
      <c r="P33" s="12"/>
      <c r="Q33" s="20">
        <f t="shared" ref="Q33:Q40" si="25">IF(O14=0,0,O33/O14)</f>
        <v>0.125</v>
      </c>
      <c r="R33" s="29">
        <v>0</v>
      </c>
      <c r="S33" s="13"/>
      <c r="T33" s="20">
        <f t="shared" ref="T33:T40" si="26">IF(R14=0,0,R33/R14)</f>
        <v>0</v>
      </c>
      <c r="U33" s="29">
        <v>44</v>
      </c>
      <c r="V33" s="12"/>
      <c r="W33" s="20">
        <f t="shared" ref="W33:W40" si="27">IF(U14=0,0,U33/U14)</f>
        <v>0.16730038022813687</v>
      </c>
      <c r="X33" s="29">
        <v>387</v>
      </c>
      <c r="Y33" s="12"/>
      <c r="Z33" s="20">
        <f t="shared" ref="Z33:Z40" si="28">IF(X14=0,0,X33/X14)</f>
        <v>9.5626389918458121E-2</v>
      </c>
      <c r="AA33" s="29">
        <v>27</v>
      </c>
      <c r="AB33" s="12"/>
      <c r="AC33" s="20">
        <f t="shared" ref="AC33:AC40" si="29">IF(AA14=0,0,AA33/AA14)</f>
        <v>9.2783505154639179E-2</v>
      </c>
      <c r="AD33" s="42">
        <v>46</v>
      </c>
      <c r="AF33" s="36">
        <f t="shared" ref="AF33:AF40" si="30">IF(AD14=0,0,AD33/AD14)</f>
        <v>0.15488215488215487</v>
      </c>
      <c r="AG33" s="14"/>
    </row>
    <row r="34" spans="1:33" ht="16.5" x14ac:dyDescent="0.3">
      <c r="A34" s="11" t="s">
        <v>16</v>
      </c>
      <c r="B34" s="13">
        <v>2005</v>
      </c>
      <c r="C34" s="42">
        <v>699</v>
      </c>
      <c r="D34" s="34"/>
      <c r="E34" s="20">
        <f t="shared" si="21"/>
        <v>0.1143651832460733</v>
      </c>
      <c r="F34" s="42">
        <v>102</v>
      </c>
      <c r="G34" s="34"/>
      <c r="H34" s="20">
        <f t="shared" si="22"/>
        <v>0.22566371681415928</v>
      </c>
      <c r="I34" s="42">
        <v>88</v>
      </c>
      <c r="J34" s="34"/>
      <c r="K34" s="20">
        <f t="shared" si="23"/>
        <v>0.10810810810810811</v>
      </c>
      <c r="L34" s="42">
        <v>0</v>
      </c>
      <c r="M34" s="34"/>
      <c r="N34" s="20">
        <f t="shared" si="24"/>
        <v>0</v>
      </c>
      <c r="O34" s="42">
        <v>10</v>
      </c>
      <c r="P34" s="34"/>
      <c r="Q34" s="20">
        <f t="shared" si="25"/>
        <v>0.19607843137254902</v>
      </c>
      <c r="R34" s="42">
        <v>0</v>
      </c>
      <c r="S34" s="46"/>
      <c r="T34" s="20">
        <f t="shared" si="26"/>
        <v>0</v>
      </c>
      <c r="U34" s="42">
        <v>32</v>
      </c>
      <c r="V34" s="34"/>
      <c r="W34" s="20">
        <f t="shared" si="27"/>
        <v>0.10223642172523961</v>
      </c>
      <c r="X34" s="42">
        <v>407</v>
      </c>
      <c r="Y34" s="34"/>
      <c r="Z34" s="20">
        <f t="shared" si="28"/>
        <v>0.10267406659939456</v>
      </c>
      <c r="AA34" s="42">
        <v>29</v>
      </c>
      <c r="AB34" s="34"/>
      <c r="AC34" s="20">
        <f t="shared" si="29"/>
        <v>0.10104529616724739</v>
      </c>
      <c r="AD34" s="42">
        <v>31</v>
      </c>
      <c r="AF34" s="36">
        <f t="shared" si="30"/>
        <v>0.13419913419913421</v>
      </c>
    </row>
    <row r="35" spans="1:33" ht="16.5" x14ac:dyDescent="0.3">
      <c r="A35" s="11" t="s">
        <v>17</v>
      </c>
      <c r="B35" s="13">
        <v>2006</v>
      </c>
      <c r="C35" s="42">
        <v>543</v>
      </c>
      <c r="D35" s="34"/>
      <c r="E35" s="20">
        <f t="shared" si="21"/>
        <v>0.10081693278871147</v>
      </c>
      <c r="F35" s="42">
        <v>64</v>
      </c>
      <c r="G35" s="34"/>
      <c r="H35" s="20">
        <f t="shared" si="22"/>
        <v>0.23529411764705882</v>
      </c>
      <c r="I35" s="42">
        <v>49</v>
      </c>
      <c r="J35" s="34"/>
      <c r="K35" s="20">
        <f t="shared" si="23"/>
        <v>8.1803005008347252E-2</v>
      </c>
      <c r="L35" s="42">
        <v>0</v>
      </c>
      <c r="M35" s="34"/>
      <c r="N35" s="20">
        <f t="shared" si="24"/>
        <v>0</v>
      </c>
      <c r="O35" s="42">
        <v>2</v>
      </c>
      <c r="P35" s="34"/>
      <c r="Q35" s="20">
        <f t="shared" si="25"/>
        <v>0.16666666666666666</v>
      </c>
      <c r="R35" s="42">
        <v>32</v>
      </c>
      <c r="S35" s="46"/>
      <c r="T35" s="20">
        <f t="shared" si="26"/>
        <v>0.19161676646706588</v>
      </c>
      <c r="U35" s="42">
        <v>32</v>
      </c>
      <c r="V35" s="34"/>
      <c r="W35" s="20">
        <f t="shared" si="27"/>
        <v>0.10738255033557047</v>
      </c>
      <c r="X35" s="42">
        <v>293</v>
      </c>
      <c r="Y35" s="34"/>
      <c r="Z35" s="20">
        <f t="shared" si="28"/>
        <v>8.2395950506186727E-2</v>
      </c>
      <c r="AA35" s="42">
        <v>43</v>
      </c>
      <c r="AB35" s="34"/>
      <c r="AC35" s="20">
        <f t="shared" si="29"/>
        <v>0.16731517509727625</v>
      </c>
      <c r="AD35" s="42">
        <v>28</v>
      </c>
      <c r="AF35" s="36">
        <f t="shared" si="30"/>
        <v>0.12444444444444444</v>
      </c>
    </row>
    <row r="36" spans="1:33" ht="15.75" x14ac:dyDescent="0.25">
      <c r="B36" s="13">
        <v>2007</v>
      </c>
      <c r="C36" s="42">
        <v>620</v>
      </c>
      <c r="D36" s="36"/>
      <c r="E36" s="20">
        <f t="shared" si="21"/>
        <v>0.1036096256684492</v>
      </c>
      <c r="F36" s="42">
        <v>52</v>
      </c>
      <c r="H36" s="20">
        <f t="shared" si="22"/>
        <v>0.19402985074626866</v>
      </c>
      <c r="I36" s="42">
        <v>68</v>
      </c>
      <c r="K36" s="20">
        <f t="shared" si="23"/>
        <v>9.327846364883402E-2</v>
      </c>
      <c r="L36" s="42">
        <v>0</v>
      </c>
      <c r="N36" s="20">
        <f t="shared" si="24"/>
        <v>0</v>
      </c>
      <c r="O36" s="42">
        <v>3</v>
      </c>
      <c r="Q36" s="20">
        <f t="shared" si="25"/>
        <v>0.21428571428571427</v>
      </c>
      <c r="R36" s="42">
        <v>30</v>
      </c>
      <c r="T36" s="20">
        <f t="shared" si="26"/>
        <v>0.15957446808510639</v>
      </c>
      <c r="U36" s="42">
        <v>46</v>
      </c>
      <c r="W36" s="20">
        <f t="shared" si="27"/>
        <v>0.15807560137457044</v>
      </c>
      <c r="X36" s="42">
        <v>346</v>
      </c>
      <c r="Z36" s="20">
        <f t="shared" si="28"/>
        <v>8.949818934299017E-2</v>
      </c>
      <c r="AA36" s="42">
        <v>43</v>
      </c>
      <c r="AC36" s="20">
        <f t="shared" si="29"/>
        <v>0.10969387755102041</v>
      </c>
      <c r="AD36" s="42">
        <v>32</v>
      </c>
      <c r="AE36" s="10"/>
      <c r="AF36" s="36">
        <f t="shared" si="30"/>
        <v>0.13617021276595745</v>
      </c>
    </row>
    <row r="37" spans="1:33" ht="15.75" x14ac:dyDescent="0.25">
      <c r="B37" s="13">
        <v>2008</v>
      </c>
      <c r="C37" s="39">
        <f>SUM(F37,I37,L37,O37,R37,U37,X37,AA37,AD37,)</f>
        <v>557</v>
      </c>
      <c r="D37" s="36"/>
      <c r="E37" s="20">
        <f t="shared" si="21"/>
        <v>9.6667823672335992E-2</v>
      </c>
      <c r="F37" s="42">
        <v>63</v>
      </c>
      <c r="H37" s="20">
        <f t="shared" si="22"/>
        <v>0.20063694267515925</v>
      </c>
      <c r="I37" s="42">
        <v>61</v>
      </c>
      <c r="K37" s="20">
        <f t="shared" si="23"/>
        <v>9.3415007656967836E-2</v>
      </c>
      <c r="L37" s="42">
        <v>1</v>
      </c>
      <c r="N37" s="20">
        <f t="shared" si="24"/>
        <v>0.5</v>
      </c>
      <c r="O37" s="42">
        <v>2</v>
      </c>
      <c r="Q37" s="20">
        <f t="shared" si="25"/>
        <v>0.18181818181818182</v>
      </c>
      <c r="R37" s="42">
        <v>17</v>
      </c>
      <c r="T37" s="20">
        <f t="shared" si="26"/>
        <v>7.8703703703703706E-2</v>
      </c>
      <c r="U37" s="42">
        <v>26</v>
      </c>
      <c r="W37" s="20">
        <f t="shared" si="27"/>
        <v>0.11158798283261803</v>
      </c>
      <c r="X37" s="42">
        <v>334</v>
      </c>
      <c r="Z37" s="20">
        <f t="shared" si="28"/>
        <v>8.7320261437908497E-2</v>
      </c>
      <c r="AA37" s="42">
        <v>31</v>
      </c>
      <c r="AC37" s="20">
        <f t="shared" si="29"/>
        <v>0.11071428571428571</v>
      </c>
      <c r="AD37" s="42">
        <v>22</v>
      </c>
      <c r="AE37" s="10"/>
      <c r="AF37" s="36">
        <f t="shared" si="30"/>
        <v>9.6491228070175433E-2</v>
      </c>
    </row>
    <row r="38" spans="1:33" ht="15.75" x14ac:dyDescent="0.25">
      <c r="B38" s="13">
        <v>2009</v>
      </c>
      <c r="C38" s="39">
        <f>SUM(F38,I38,L38,O38,R38,U38,X38,AA38,AD38,)</f>
        <v>654</v>
      </c>
      <c r="D38" s="36"/>
      <c r="E38" s="20">
        <f t="shared" si="21"/>
        <v>0.10795642126114229</v>
      </c>
      <c r="F38" s="42">
        <v>50</v>
      </c>
      <c r="H38" s="20">
        <f t="shared" si="22"/>
        <v>0.20661157024793389</v>
      </c>
      <c r="I38" s="42">
        <v>67</v>
      </c>
      <c r="K38" s="20">
        <f t="shared" si="23"/>
        <v>9.1655266757865936E-2</v>
      </c>
      <c r="L38" s="42">
        <v>1</v>
      </c>
      <c r="N38" s="20">
        <f t="shared" si="24"/>
        <v>0.5</v>
      </c>
      <c r="O38" s="42">
        <v>3</v>
      </c>
      <c r="Q38" s="20">
        <f t="shared" si="25"/>
        <v>0.375</v>
      </c>
      <c r="R38" s="42">
        <v>28</v>
      </c>
      <c r="T38" s="20">
        <f t="shared" si="26"/>
        <v>0.14000000000000001</v>
      </c>
      <c r="U38" s="42">
        <v>35</v>
      </c>
      <c r="W38" s="20">
        <f t="shared" si="27"/>
        <v>0.13833992094861661</v>
      </c>
      <c r="X38" s="42">
        <v>441</v>
      </c>
      <c r="Z38" s="20">
        <f t="shared" si="28"/>
        <v>0.1016597510373444</v>
      </c>
      <c r="AA38" s="42">
        <v>7</v>
      </c>
      <c r="AC38" s="20">
        <f t="shared" si="29"/>
        <v>0.109375</v>
      </c>
      <c r="AD38" s="42">
        <v>22</v>
      </c>
      <c r="AE38" s="10"/>
      <c r="AF38" s="36">
        <f t="shared" si="30"/>
        <v>0.1</v>
      </c>
    </row>
    <row r="39" spans="1:33" ht="16.5" x14ac:dyDescent="0.3">
      <c r="A39" s="11"/>
      <c r="B39" s="13">
        <v>2010</v>
      </c>
      <c r="C39" s="39">
        <f>SUM(F39,I39,L39,O39,R39,U39,X39,AA39,AD39,)</f>
        <v>622</v>
      </c>
      <c r="D39" s="36"/>
      <c r="E39" s="20">
        <f t="shared" si="21"/>
        <v>9.5972843696960339E-2</v>
      </c>
      <c r="F39" s="42">
        <v>59</v>
      </c>
      <c r="H39" s="20">
        <f>IF(F20=0,0,F39/F20)</f>
        <v>0.20774647887323944</v>
      </c>
      <c r="I39" s="42">
        <v>76</v>
      </c>
      <c r="K39" s="20">
        <f t="shared" si="23"/>
        <v>8.6363636363636365E-2</v>
      </c>
      <c r="L39" s="42">
        <v>0</v>
      </c>
      <c r="N39" s="20">
        <f t="shared" si="24"/>
        <v>0</v>
      </c>
      <c r="O39" s="42">
        <v>2</v>
      </c>
      <c r="Q39" s="20">
        <f t="shared" si="25"/>
        <v>0.18181818181818182</v>
      </c>
      <c r="R39" s="42">
        <v>35</v>
      </c>
      <c r="T39" s="20">
        <f t="shared" si="26"/>
        <v>0.1650943396226415</v>
      </c>
      <c r="U39" s="42">
        <v>38</v>
      </c>
      <c r="W39" s="20">
        <f t="shared" si="27"/>
        <v>0.13768115942028986</v>
      </c>
      <c r="X39" s="42">
        <v>388</v>
      </c>
      <c r="Z39" s="20">
        <f t="shared" si="28"/>
        <v>8.6126526082130964E-2</v>
      </c>
      <c r="AA39" s="42">
        <v>7</v>
      </c>
      <c r="AC39" s="20">
        <f t="shared" si="29"/>
        <v>0.12727272727272726</v>
      </c>
      <c r="AD39" s="42">
        <v>17</v>
      </c>
      <c r="AE39" s="10"/>
      <c r="AF39" s="36">
        <f t="shared" si="30"/>
        <v>6.589147286821706E-2</v>
      </c>
    </row>
    <row r="40" spans="1:33" ht="16.5" x14ac:dyDescent="0.3">
      <c r="A40" s="11"/>
      <c r="B40" s="13">
        <v>2011</v>
      </c>
      <c r="C40" s="39">
        <f>SUM(F40,I40,L40,O40,R40,U40,X40,AA40,AD40,)</f>
        <v>553</v>
      </c>
      <c r="D40" s="36"/>
      <c r="E40" s="20">
        <f t="shared" si="21"/>
        <v>8.8678640153944832E-2</v>
      </c>
      <c r="F40" s="42">
        <v>47</v>
      </c>
      <c r="H40" s="20">
        <f>IF(F21=0,0,F40/F21)</f>
        <v>0.16967509025270758</v>
      </c>
      <c r="I40" s="42">
        <v>56</v>
      </c>
      <c r="K40" s="20">
        <f t="shared" si="23"/>
        <v>6.7878787878787886E-2</v>
      </c>
      <c r="L40" s="42">
        <v>1</v>
      </c>
      <c r="N40" s="20">
        <f t="shared" si="24"/>
        <v>0.2</v>
      </c>
      <c r="O40" s="42">
        <v>2</v>
      </c>
      <c r="Q40" s="20">
        <f t="shared" si="25"/>
        <v>0.4</v>
      </c>
      <c r="R40" s="42">
        <v>19</v>
      </c>
      <c r="T40" s="20">
        <f t="shared" si="26"/>
        <v>9.7938144329896906E-2</v>
      </c>
      <c r="U40" s="42">
        <v>37</v>
      </c>
      <c r="W40" s="20">
        <f t="shared" si="27"/>
        <v>0.13754646840148699</v>
      </c>
      <c r="X40" s="42">
        <v>316</v>
      </c>
      <c r="Z40" s="20">
        <f t="shared" si="28"/>
        <v>8.1025641025641026E-2</v>
      </c>
      <c r="AA40" s="42">
        <v>46</v>
      </c>
      <c r="AC40" s="20">
        <f t="shared" si="29"/>
        <v>8.4249084249084255E-2</v>
      </c>
      <c r="AD40" s="42">
        <v>29</v>
      </c>
      <c r="AE40" s="10"/>
      <c r="AF40" s="36">
        <f t="shared" si="30"/>
        <v>0.13488372093023257</v>
      </c>
    </row>
    <row r="41" spans="1:33" ht="16.5" x14ac:dyDescent="0.3">
      <c r="A41" s="11"/>
      <c r="B41" s="13"/>
      <c r="C41" s="34"/>
      <c r="D41" s="36"/>
      <c r="E41" s="14"/>
      <c r="AD41" s="10"/>
      <c r="AE41" s="10"/>
      <c r="AF41" s="10"/>
    </row>
    <row r="42" spans="1:33" ht="16.5" x14ac:dyDescent="0.3">
      <c r="A42" s="11"/>
      <c r="AD42" s="10"/>
      <c r="AE42" s="10"/>
      <c r="AF42" s="10"/>
      <c r="AG42" s="14"/>
    </row>
    <row r="43" spans="1:33" ht="16.5" x14ac:dyDescent="0.3">
      <c r="A43" s="11"/>
      <c r="B43" s="13"/>
      <c r="C43" s="12"/>
      <c r="D43" s="12"/>
      <c r="E43" s="20"/>
      <c r="F43" s="12"/>
      <c r="G43" s="12"/>
      <c r="H43" s="20"/>
      <c r="I43" s="12"/>
      <c r="J43" s="12"/>
      <c r="K43" s="20"/>
      <c r="L43" s="12"/>
      <c r="M43" s="12"/>
      <c r="N43" s="20"/>
      <c r="O43" s="12"/>
      <c r="P43" s="12"/>
      <c r="Q43" s="20"/>
      <c r="R43" s="12"/>
      <c r="S43" s="13"/>
      <c r="T43" s="20"/>
      <c r="U43" s="12"/>
      <c r="V43" s="12"/>
      <c r="W43" s="20"/>
      <c r="X43" s="12"/>
      <c r="Y43" s="12"/>
      <c r="Z43" s="20"/>
      <c r="AA43" s="12"/>
      <c r="AB43" s="12"/>
      <c r="AC43" s="20"/>
      <c r="AG43" s="14"/>
    </row>
    <row r="44" spans="1:33" ht="16.5" x14ac:dyDescent="0.3">
      <c r="A44" s="11" t="s">
        <v>18</v>
      </c>
      <c r="B44" s="13">
        <v>2004</v>
      </c>
      <c r="C44" s="29">
        <v>1026</v>
      </c>
      <c r="D44" s="12"/>
      <c r="E44" s="37">
        <f t="shared" ref="E44:E51" si="31">IF(C14=0,0,C44/C14)</f>
        <v>0.1699519628954779</v>
      </c>
      <c r="F44" s="29">
        <v>91</v>
      </c>
      <c r="G44" s="12"/>
      <c r="H44" s="37">
        <f t="shared" ref="H44:H51" si="32">IF(F14=0,0,F44/F14)</f>
        <v>0.25852272727272729</v>
      </c>
      <c r="I44" s="29">
        <v>115</v>
      </c>
      <c r="J44" s="12"/>
      <c r="K44" s="37">
        <f t="shared" ref="K44:K51" si="33">IF(I14=0,0,I44/I14)</f>
        <v>0.15731874145006841</v>
      </c>
      <c r="L44" s="29">
        <v>0</v>
      </c>
      <c r="M44" s="12"/>
      <c r="N44" s="20">
        <f>IF(L23=0,0,L44/L23)</f>
        <v>0</v>
      </c>
      <c r="O44" s="29">
        <v>15</v>
      </c>
      <c r="P44" s="12"/>
      <c r="Q44" s="37">
        <f t="shared" ref="Q44:Q51" si="34">IF(O14=0,0,O44/O14)</f>
        <v>0.26785714285714285</v>
      </c>
      <c r="R44" s="29">
        <v>0</v>
      </c>
      <c r="S44" s="13"/>
      <c r="T44" s="20">
        <f>IF(R23=0,0,R44/R23)</f>
        <v>0</v>
      </c>
      <c r="U44" s="29">
        <v>64</v>
      </c>
      <c r="V44" s="12"/>
      <c r="W44" s="37">
        <f t="shared" ref="W44:W51" si="35">IF(U14=0,0,U44/U14)</f>
        <v>0.24334600760456274</v>
      </c>
      <c r="X44" s="29">
        <v>649</v>
      </c>
      <c r="Y44" s="12"/>
      <c r="Z44" s="37">
        <f t="shared" ref="Z44:Z51" si="36">IF(X14=0,0,X44/X14)</f>
        <v>0.16036570298986905</v>
      </c>
      <c r="AA44" s="29">
        <v>52</v>
      </c>
      <c r="AB44" s="12"/>
      <c r="AC44" s="37">
        <f t="shared" ref="AC44:AC51" si="37">IF(AA14=0,0,AA44/AA14)</f>
        <v>0.17869415807560138</v>
      </c>
      <c r="AD44" s="29">
        <v>40</v>
      </c>
      <c r="AF44" s="37">
        <f t="shared" ref="AF44:AF51" si="38">IF(AD14=0,0,AD44/AD14)</f>
        <v>0.13468013468013468</v>
      </c>
      <c r="AG44" s="14"/>
    </row>
    <row r="45" spans="1:33" ht="16.5" x14ac:dyDescent="0.3">
      <c r="A45" s="11" t="s">
        <v>19</v>
      </c>
      <c r="B45" s="13">
        <v>2005</v>
      </c>
      <c r="C45" s="29">
        <v>966</v>
      </c>
      <c r="E45" s="37">
        <f t="shared" si="31"/>
        <v>0.15804973821989529</v>
      </c>
      <c r="F45" s="29">
        <v>120</v>
      </c>
      <c r="H45" s="37">
        <f t="shared" si="32"/>
        <v>0.26548672566371684</v>
      </c>
      <c r="I45" s="29">
        <v>107</v>
      </c>
      <c r="K45" s="37">
        <f t="shared" si="33"/>
        <v>0.13144963144963145</v>
      </c>
      <c r="L45" s="29">
        <v>0</v>
      </c>
      <c r="N45" s="20">
        <f>IF(L24=0,0,L45/L24)</f>
        <v>0</v>
      </c>
      <c r="O45" s="29">
        <v>9</v>
      </c>
      <c r="Q45" s="37">
        <f t="shared" si="34"/>
        <v>0.17647058823529413</v>
      </c>
      <c r="R45" s="29">
        <v>0</v>
      </c>
      <c r="T45" s="20">
        <f>IF(R24=0,0,R45/R24)</f>
        <v>0</v>
      </c>
      <c r="U45" s="29">
        <v>70</v>
      </c>
      <c r="W45" s="37">
        <f t="shared" si="35"/>
        <v>0.22364217252396165</v>
      </c>
      <c r="X45" s="29">
        <v>599</v>
      </c>
      <c r="Z45" s="37">
        <f t="shared" si="36"/>
        <v>0.15110998990918265</v>
      </c>
      <c r="AA45" s="29">
        <v>42</v>
      </c>
      <c r="AC45" s="37">
        <f t="shared" si="37"/>
        <v>0.14634146341463414</v>
      </c>
      <c r="AD45" s="29">
        <v>19</v>
      </c>
      <c r="AE45" s="10"/>
      <c r="AF45" s="37">
        <f t="shared" si="38"/>
        <v>8.2251082251082255E-2</v>
      </c>
      <c r="AG45" s="14"/>
    </row>
    <row r="46" spans="1:33" ht="16.5" x14ac:dyDescent="0.3">
      <c r="A46" s="11"/>
      <c r="B46" s="13">
        <v>2006</v>
      </c>
      <c r="C46" s="29">
        <v>755</v>
      </c>
      <c r="E46" s="37">
        <f t="shared" si="31"/>
        <v>0.14017823988117342</v>
      </c>
      <c r="F46" s="29">
        <v>53</v>
      </c>
      <c r="H46" s="37">
        <f t="shared" si="32"/>
        <v>0.19485294117647059</v>
      </c>
      <c r="I46" s="29">
        <v>77</v>
      </c>
      <c r="K46" s="37">
        <f t="shared" si="33"/>
        <v>0.1285475792988314</v>
      </c>
      <c r="L46" s="29">
        <v>0</v>
      </c>
      <c r="N46" s="20">
        <f>IF(L25=0,0,L46/L25)</f>
        <v>0</v>
      </c>
      <c r="O46" s="29">
        <v>3</v>
      </c>
      <c r="Q46" s="37">
        <f t="shared" si="34"/>
        <v>0.25</v>
      </c>
      <c r="R46" s="29">
        <v>31</v>
      </c>
      <c r="T46" s="37">
        <f t="shared" ref="T46:T51" si="39">IF(R16=0,0,R46/R16)</f>
        <v>0.18562874251497005</v>
      </c>
      <c r="U46" s="29">
        <v>64</v>
      </c>
      <c r="W46" s="37">
        <f t="shared" si="35"/>
        <v>0.21476510067114093</v>
      </c>
      <c r="X46" s="29">
        <v>474</v>
      </c>
      <c r="Z46" s="37">
        <f t="shared" si="36"/>
        <v>0.13329583802024747</v>
      </c>
      <c r="AA46" s="29">
        <v>23</v>
      </c>
      <c r="AC46" s="37">
        <f t="shared" si="37"/>
        <v>8.9494163424124515E-2</v>
      </c>
      <c r="AD46" s="29">
        <v>30</v>
      </c>
      <c r="AE46" s="10"/>
      <c r="AF46" s="37">
        <f t="shared" si="38"/>
        <v>0.13333333333333333</v>
      </c>
      <c r="AG46" s="14"/>
    </row>
    <row r="47" spans="1:33" ht="16.5" x14ac:dyDescent="0.3">
      <c r="A47" s="11"/>
      <c r="B47" s="13">
        <v>2007</v>
      </c>
      <c r="C47" s="29">
        <v>834</v>
      </c>
      <c r="E47" s="37">
        <f t="shared" si="31"/>
        <v>0.1393716577540107</v>
      </c>
      <c r="F47" s="29">
        <v>59</v>
      </c>
      <c r="H47" s="37">
        <f t="shared" si="32"/>
        <v>0.22014925373134328</v>
      </c>
      <c r="I47" s="29">
        <v>93</v>
      </c>
      <c r="K47" s="37">
        <f t="shared" si="33"/>
        <v>0.12757201646090535</v>
      </c>
      <c r="L47" s="29">
        <v>0</v>
      </c>
      <c r="N47" s="37">
        <f>IF(L17=0,0,L47/L17)</f>
        <v>0</v>
      </c>
      <c r="O47" s="29">
        <v>3</v>
      </c>
      <c r="Q47" s="37">
        <f t="shared" si="34"/>
        <v>0.21428571428571427</v>
      </c>
      <c r="R47" s="29">
        <v>35</v>
      </c>
      <c r="T47" s="37">
        <f t="shared" si="39"/>
        <v>0.18617021276595744</v>
      </c>
      <c r="U47" s="29">
        <v>33</v>
      </c>
      <c r="W47" s="37">
        <f t="shared" si="35"/>
        <v>0.1134020618556701</v>
      </c>
      <c r="X47" s="29">
        <v>527</v>
      </c>
      <c r="Z47" s="37">
        <f t="shared" si="36"/>
        <v>0.136316606311433</v>
      </c>
      <c r="AA47" s="29">
        <v>54</v>
      </c>
      <c r="AC47" s="37">
        <f t="shared" si="37"/>
        <v>0.13775510204081631</v>
      </c>
      <c r="AD47" s="29">
        <v>30</v>
      </c>
      <c r="AE47" s="10"/>
      <c r="AF47" s="37">
        <f t="shared" si="38"/>
        <v>0.1276595744680851</v>
      </c>
      <c r="AG47" s="14"/>
    </row>
    <row r="48" spans="1:33" ht="16.5" x14ac:dyDescent="0.3">
      <c r="A48" s="11"/>
      <c r="B48" s="13">
        <v>2008</v>
      </c>
      <c r="C48" s="39">
        <f>SUM(F48,I48,L48,O48,R48,U48,X48,AA48,AD48,)</f>
        <v>854</v>
      </c>
      <c r="E48" s="37">
        <f t="shared" si="31"/>
        <v>0.14821242624088857</v>
      </c>
      <c r="F48" s="29">
        <v>94</v>
      </c>
      <c r="H48" s="37">
        <f t="shared" si="32"/>
        <v>0.29936305732484075</v>
      </c>
      <c r="I48" s="29">
        <v>90</v>
      </c>
      <c r="K48" s="37">
        <f t="shared" si="33"/>
        <v>0.13782542113323124</v>
      </c>
      <c r="L48" s="29">
        <v>0</v>
      </c>
      <c r="N48" s="37">
        <f>IF(L18=0,0,L48/L18)</f>
        <v>0</v>
      </c>
      <c r="O48" s="29">
        <v>3</v>
      </c>
      <c r="Q48" s="37">
        <f t="shared" si="34"/>
        <v>0.27272727272727271</v>
      </c>
      <c r="R48" s="29">
        <v>37</v>
      </c>
      <c r="T48" s="37">
        <f t="shared" si="39"/>
        <v>0.17129629629629631</v>
      </c>
      <c r="U48" s="29">
        <v>45</v>
      </c>
      <c r="W48" s="37">
        <f t="shared" si="35"/>
        <v>0.19313304721030042</v>
      </c>
      <c r="X48" s="29">
        <v>517</v>
      </c>
      <c r="Z48" s="37">
        <f t="shared" si="36"/>
        <v>0.13516339869281047</v>
      </c>
      <c r="AA48" s="29">
        <v>37</v>
      </c>
      <c r="AC48" s="37">
        <f t="shared" si="37"/>
        <v>0.13214285714285715</v>
      </c>
      <c r="AD48" s="29">
        <v>31</v>
      </c>
      <c r="AE48" s="10"/>
      <c r="AF48" s="37">
        <f t="shared" si="38"/>
        <v>0.13596491228070176</v>
      </c>
      <c r="AG48" s="14"/>
    </row>
    <row r="49" spans="1:33" ht="16.5" x14ac:dyDescent="0.3">
      <c r="A49" s="11"/>
      <c r="B49" s="13">
        <v>2009</v>
      </c>
      <c r="C49" s="39">
        <f>SUM(F49,I49,L49,O49,R49,U49,X49,AA49,AD49,)</f>
        <v>852</v>
      </c>
      <c r="E49" s="37">
        <f t="shared" si="31"/>
        <v>0.1406404754044239</v>
      </c>
      <c r="F49" s="29">
        <v>59</v>
      </c>
      <c r="H49" s="37">
        <f t="shared" si="32"/>
        <v>0.24380165289256198</v>
      </c>
      <c r="I49" s="29">
        <v>100</v>
      </c>
      <c r="K49" s="37">
        <f t="shared" si="33"/>
        <v>0.13679890560875513</v>
      </c>
      <c r="L49" s="29">
        <v>0</v>
      </c>
      <c r="N49" s="37">
        <f>IF(L19=0,0,L49/L19)</f>
        <v>0</v>
      </c>
      <c r="O49" s="29">
        <v>1</v>
      </c>
      <c r="Q49" s="37">
        <f t="shared" si="34"/>
        <v>0.125</v>
      </c>
      <c r="R49" s="29">
        <v>37</v>
      </c>
      <c r="T49" s="37">
        <f t="shared" si="39"/>
        <v>0.185</v>
      </c>
      <c r="U49" s="29">
        <v>48</v>
      </c>
      <c r="W49" s="37">
        <f t="shared" si="35"/>
        <v>0.18972332015810275</v>
      </c>
      <c r="X49" s="29">
        <v>558</v>
      </c>
      <c r="Z49" s="37">
        <f t="shared" si="36"/>
        <v>0.12863070539419086</v>
      </c>
      <c r="AA49" s="29">
        <v>9</v>
      </c>
      <c r="AC49" s="37">
        <f t="shared" si="37"/>
        <v>0.140625</v>
      </c>
      <c r="AD49" s="29">
        <v>40</v>
      </c>
      <c r="AE49" s="10"/>
      <c r="AF49" s="37">
        <f t="shared" si="38"/>
        <v>0.18181818181818182</v>
      </c>
      <c r="AG49" s="14"/>
    </row>
    <row r="50" spans="1:33" ht="16.5" x14ac:dyDescent="0.3">
      <c r="A50" s="11"/>
      <c r="B50" s="13">
        <v>2010</v>
      </c>
      <c r="C50" s="39">
        <f>SUM(F50,I50,L50,O50,R50,U50,X50,AA50,AD50,)</f>
        <v>909</v>
      </c>
      <c r="E50" s="37">
        <f t="shared" si="31"/>
        <v>0.14025613331276038</v>
      </c>
      <c r="F50" s="29">
        <v>61</v>
      </c>
      <c r="H50" s="37">
        <f t="shared" si="32"/>
        <v>0.21478873239436619</v>
      </c>
      <c r="I50" s="29">
        <v>142</v>
      </c>
      <c r="K50" s="37">
        <f t="shared" si="33"/>
        <v>0.16136363636363638</v>
      </c>
      <c r="L50" s="29">
        <v>0</v>
      </c>
      <c r="N50" s="37">
        <f>IF(L20=0,0,L50/L20)</f>
        <v>0</v>
      </c>
      <c r="O50" s="29">
        <v>2</v>
      </c>
      <c r="Q50" s="37">
        <f t="shared" si="34"/>
        <v>0.18181818181818182</v>
      </c>
      <c r="R50" s="29">
        <v>29</v>
      </c>
      <c r="T50" s="37">
        <f t="shared" si="39"/>
        <v>0.13679245283018868</v>
      </c>
      <c r="U50" s="29">
        <v>54</v>
      </c>
      <c r="W50" s="37">
        <f t="shared" si="35"/>
        <v>0.19565217391304349</v>
      </c>
      <c r="X50" s="29">
        <v>571</v>
      </c>
      <c r="Z50" s="37">
        <f t="shared" si="36"/>
        <v>0.1267480577136515</v>
      </c>
      <c r="AA50" s="29">
        <v>4</v>
      </c>
      <c r="AC50" s="37">
        <f t="shared" si="37"/>
        <v>7.2727272727272724E-2</v>
      </c>
      <c r="AD50" s="29">
        <v>46</v>
      </c>
      <c r="AE50" s="10"/>
      <c r="AF50" s="37">
        <f t="shared" si="38"/>
        <v>0.17829457364341086</v>
      </c>
      <c r="AG50" s="14"/>
    </row>
    <row r="51" spans="1:33" ht="16.5" x14ac:dyDescent="0.3">
      <c r="A51" s="11"/>
      <c r="B51" s="13">
        <v>2011</v>
      </c>
      <c r="C51" s="39">
        <f>SUM(F51,I51,L51,O51,R51,U51,X51,AA51,AD51,)</f>
        <v>884</v>
      </c>
      <c r="E51" s="37">
        <f t="shared" si="31"/>
        <v>0.14175753688261705</v>
      </c>
      <c r="F51" s="29">
        <v>71</v>
      </c>
      <c r="H51" s="37">
        <f t="shared" si="32"/>
        <v>0.2563176895306859</v>
      </c>
      <c r="I51" s="29">
        <v>125</v>
      </c>
      <c r="K51" s="37">
        <f t="shared" si="33"/>
        <v>0.15151515151515152</v>
      </c>
      <c r="L51" s="29">
        <v>1</v>
      </c>
      <c r="N51" s="37">
        <f>IF(L21=0,0,L51/L21)</f>
        <v>0.2</v>
      </c>
      <c r="O51" s="29">
        <v>2</v>
      </c>
      <c r="Q51" s="37">
        <f t="shared" si="34"/>
        <v>0.4</v>
      </c>
      <c r="R51" s="29">
        <v>39</v>
      </c>
      <c r="T51" s="37">
        <f t="shared" si="39"/>
        <v>0.20103092783505155</v>
      </c>
      <c r="U51" s="29">
        <v>44</v>
      </c>
      <c r="W51" s="37">
        <f t="shared" si="35"/>
        <v>0.16356877323420074</v>
      </c>
      <c r="X51" s="29">
        <v>481</v>
      </c>
      <c r="Z51" s="37">
        <f t="shared" si="36"/>
        <v>0.12333333333333334</v>
      </c>
      <c r="AA51" s="29">
        <v>80</v>
      </c>
      <c r="AC51" s="37">
        <f t="shared" si="37"/>
        <v>0.14652014652014653</v>
      </c>
      <c r="AD51" s="29">
        <v>41</v>
      </c>
      <c r="AE51" s="10"/>
      <c r="AF51" s="37">
        <f t="shared" si="38"/>
        <v>0.19069767441860466</v>
      </c>
      <c r="AG51" s="14"/>
    </row>
    <row r="52" spans="1:33" ht="16.5" x14ac:dyDescent="0.3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47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38"/>
      <c r="AE52" s="38"/>
      <c r="AF52" s="38"/>
      <c r="AG52" s="14"/>
    </row>
    <row r="53" spans="1:33" ht="16.5" x14ac:dyDescent="0.3">
      <c r="A53" s="24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48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G53" s="14"/>
    </row>
    <row r="54" spans="1:33" ht="16.5" x14ac:dyDescent="0.3">
      <c r="A54" s="26" t="s">
        <v>22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48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7"/>
      <c r="AE54" s="28"/>
      <c r="AF54" s="28"/>
      <c r="AG54" s="14"/>
    </row>
    <row r="55" spans="1:33" ht="15.75" x14ac:dyDescent="0.2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3"/>
      <c r="T55" s="12"/>
      <c r="U55" s="12"/>
      <c r="V55" s="12"/>
      <c r="W55" s="12"/>
      <c r="X55" s="12" t="s">
        <v>20</v>
      </c>
      <c r="Y55" s="12"/>
      <c r="Z55" s="12"/>
      <c r="AA55" s="12"/>
      <c r="AB55" s="12"/>
      <c r="AC55" s="12"/>
      <c r="AD55" s="14"/>
      <c r="AE55" s="10"/>
      <c r="AF55" s="10"/>
      <c r="AG55" s="14"/>
    </row>
    <row r="56" spans="1:33" ht="15.75" x14ac:dyDescent="0.2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3"/>
      <c r="T56" s="21"/>
      <c r="U56" s="12"/>
      <c r="V56" s="12"/>
      <c r="W56" s="21"/>
      <c r="X56" s="12" t="s">
        <v>26</v>
      </c>
      <c r="Y56" s="12"/>
      <c r="Z56" s="21"/>
      <c r="AA56" s="12"/>
      <c r="AB56" s="12"/>
      <c r="AC56" s="12"/>
      <c r="AD56" s="14"/>
      <c r="AE56" s="10"/>
      <c r="AF56" s="10"/>
      <c r="AG56" s="14"/>
    </row>
    <row r="57" spans="1:33" ht="16.5" x14ac:dyDescent="0.3">
      <c r="A57" s="1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3"/>
      <c r="T57" s="21"/>
      <c r="U57" s="12"/>
      <c r="V57" s="12"/>
      <c r="W57" s="21"/>
      <c r="X57" s="12" t="s">
        <v>27</v>
      </c>
      <c r="Y57" s="12"/>
      <c r="Z57" s="12"/>
      <c r="AA57" s="12"/>
      <c r="AB57" s="12"/>
      <c r="AC57" s="12"/>
      <c r="AD57" s="14"/>
      <c r="AE57" s="10"/>
      <c r="AF57" s="10"/>
      <c r="AG57" s="14"/>
    </row>
    <row r="58" spans="1:33" s="2" customFormat="1" ht="15.75" x14ac:dyDescent="0.25">
      <c r="A58" s="1"/>
      <c r="S58" s="49"/>
      <c r="AD58" s="32"/>
      <c r="AE58" s="32"/>
      <c r="AF58" s="32"/>
    </row>
    <row r="59" spans="1:33" s="2" customFormat="1" ht="15.75" x14ac:dyDescent="0.25">
      <c r="A59" s="1"/>
      <c r="S59" s="49"/>
      <c r="AD59" s="32"/>
      <c r="AE59" s="32"/>
      <c r="AF59" s="32"/>
    </row>
    <row r="60" spans="1:33" s="4" customFormat="1" ht="15.75" x14ac:dyDescent="0.25">
      <c r="A60" s="3"/>
      <c r="S60" s="50"/>
    </row>
    <row r="61" spans="1:33" s="4" customFormat="1" ht="15.75" x14ac:dyDescent="0.25">
      <c r="A61" s="3"/>
      <c r="S61" s="50"/>
    </row>
    <row r="62" spans="1:33" s="4" customFormat="1" ht="15.75" x14ac:dyDescent="0.25">
      <c r="A62" s="5"/>
      <c r="S62" s="50"/>
    </row>
    <row r="63" spans="1:33" s="4" customFormat="1" ht="15.75" x14ac:dyDescent="0.25">
      <c r="A63" s="3"/>
      <c r="S63" s="50"/>
    </row>
    <row r="64" spans="1:33" s="4" customFormat="1" ht="15.75" x14ac:dyDescent="0.25">
      <c r="A64" s="3"/>
      <c r="S64" s="50"/>
    </row>
    <row r="65" spans="1:34" s="4" customFormat="1" ht="15.75" x14ac:dyDescent="0.25">
      <c r="A65" s="3"/>
      <c r="S65" s="50"/>
    </row>
    <row r="66" spans="1:34" s="2" customFormat="1" ht="15.75" x14ac:dyDescent="0.25">
      <c r="A66" s="1"/>
      <c r="S66" s="49"/>
    </row>
    <row r="67" spans="1:34" s="2" customFormat="1" ht="23.25" x14ac:dyDescent="0.35">
      <c r="A67" s="6"/>
      <c r="B67" s="7"/>
      <c r="C67" s="7"/>
      <c r="D67" s="8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49"/>
      <c r="T67" s="7"/>
      <c r="U67" s="7"/>
      <c r="V67" s="7"/>
      <c r="W67" s="7"/>
      <c r="X67" s="7"/>
      <c r="Y67" s="7"/>
      <c r="Z67" s="7"/>
      <c r="AA67" s="7"/>
      <c r="AB67" s="7"/>
      <c r="AC67" s="7"/>
      <c r="AD67" s="32"/>
      <c r="AE67" s="32"/>
      <c r="AF67" s="32"/>
    </row>
    <row r="68" spans="1:34" s="2" customFormat="1" ht="18" x14ac:dyDescent="0.25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49"/>
      <c r="T68" s="7"/>
      <c r="U68" s="7"/>
      <c r="V68" s="7"/>
      <c r="W68" s="7"/>
      <c r="X68" s="7"/>
      <c r="Y68" s="7"/>
      <c r="Z68" s="7"/>
      <c r="AA68" s="7"/>
      <c r="AB68" s="7"/>
      <c r="AC68" s="7"/>
      <c r="AD68" s="32"/>
      <c r="AE68" s="32"/>
      <c r="AF68" s="32"/>
    </row>
    <row r="69" spans="1:34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45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10"/>
      <c r="AG69" s="9"/>
      <c r="AH69" s="9"/>
    </row>
    <row r="70" spans="1:34" ht="16.5" x14ac:dyDescent="0.3">
      <c r="A70" s="11"/>
      <c r="B70" s="12"/>
      <c r="C70" s="12"/>
      <c r="D70" s="12"/>
      <c r="E70" s="12"/>
      <c r="F70" s="12"/>
      <c r="G70" s="12"/>
      <c r="H70" s="12"/>
      <c r="I70" s="12"/>
      <c r="J70" s="13"/>
      <c r="K70" s="12"/>
      <c r="L70" s="12"/>
      <c r="M70" s="12"/>
      <c r="N70" s="12"/>
      <c r="O70" s="12"/>
      <c r="P70" s="12"/>
      <c r="Q70" s="12"/>
      <c r="R70" s="12"/>
      <c r="S70" s="13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9"/>
      <c r="AE70" s="9"/>
      <c r="AF70" s="10"/>
      <c r="AG70" s="9"/>
      <c r="AH70" s="9"/>
    </row>
    <row r="71" spans="1:34" ht="16.5" x14ac:dyDescent="0.3">
      <c r="A71" s="11"/>
      <c r="B71" s="13"/>
      <c r="C71" s="12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4"/>
      <c r="AE71" s="10"/>
      <c r="AF71" s="10"/>
      <c r="AG71" s="14"/>
    </row>
    <row r="72" spans="1:34" s="17" customFormat="1" ht="16.5" x14ac:dyDescent="0.3">
      <c r="A72" s="15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33"/>
      <c r="AE72" s="16"/>
    </row>
  </sheetData>
  <mergeCells count="2">
    <mergeCell ref="A5:AF5"/>
    <mergeCell ref="A6:AF6"/>
  </mergeCells>
  <phoneticPr fontId="0" type="noConversion"/>
  <printOptions horizontalCentered="1" verticalCentered="1"/>
  <pageMargins left="0.39" right="0.25" top="0.5" bottom="0.5" header="0" footer="0"/>
  <pageSetup scale="5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 Fresh-Four Yrs after enter</vt:lpstr>
    </vt:vector>
  </TitlesOfParts>
  <Company>University of Michigan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2015-10-13T17:16:57Z</cp:lastPrinted>
  <dcterms:created xsi:type="dcterms:W3CDTF">2006-01-11T15:09:42Z</dcterms:created>
  <dcterms:modified xsi:type="dcterms:W3CDTF">2015-10-20T17:17:45Z</dcterms:modified>
</cp:coreProperties>
</file>