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795" windowWidth="15480" windowHeight="11640" tabRatio="602"/>
  </bookViews>
  <sheets>
    <sheet name="4 Fresh-Five Yrs after enter" sheetId="1" r:id="rId1"/>
  </sheets>
  <definedNames>
    <definedName name="_xlnm.Print_Area" localSheetId="0">'4 Fresh-Five Yrs after enter'!$A$1:$AF$83</definedName>
  </definedNames>
  <calcPr calcId="145621"/>
</workbook>
</file>

<file path=xl/calcChain.xml><?xml version="1.0" encoding="utf-8"?>
<calcChain xmlns="http://schemas.openxmlformats.org/spreadsheetml/2006/main">
  <c r="AF54" i="1" l="1"/>
  <c r="H54" i="1"/>
  <c r="K54" i="1"/>
  <c r="N54" i="1"/>
  <c r="Q54" i="1"/>
  <c r="T54" i="1"/>
  <c r="W54" i="1"/>
  <c r="Z54" i="1"/>
  <c r="AC54" i="1"/>
  <c r="AF43" i="1"/>
  <c r="AC43" i="1"/>
  <c r="Z43" i="1"/>
  <c r="W43" i="1"/>
  <c r="T43" i="1"/>
  <c r="Q43" i="1"/>
  <c r="N43" i="1"/>
  <c r="K43" i="1"/>
  <c r="H43" i="1"/>
  <c r="C54" i="1"/>
  <c r="E54" i="1" s="1"/>
  <c r="C43" i="1"/>
  <c r="E43" i="1" s="1"/>
  <c r="AF32" i="1"/>
  <c r="E32" i="1"/>
  <c r="H32" i="1"/>
  <c r="K32" i="1"/>
  <c r="N32" i="1"/>
  <c r="Q32" i="1"/>
  <c r="T32" i="1"/>
  <c r="W32" i="1"/>
  <c r="Z32" i="1"/>
  <c r="AC32" i="1"/>
  <c r="C32" i="1"/>
  <c r="E22" i="1"/>
  <c r="C22" i="1"/>
  <c r="AF22" i="1"/>
  <c r="AC22" i="1"/>
  <c r="Z22" i="1"/>
  <c r="W22" i="1"/>
  <c r="T22" i="1"/>
  <c r="N22" i="1"/>
  <c r="Q22" i="1"/>
  <c r="K22" i="1"/>
  <c r="H22" i="1"/>
  <c r="AC53" i="1" l="1"/>
  <c r="AF53" i="1"/>
  <c r="W53" i="1"/>
  <c r="Z53" i="1"/>
  <c r="T53" i="1"/>
  <c r="Q53" i="1"/>
  <c r="N53" i="1"/>
  <c r="K53" i="1"/>
  <c r="H53" i="1"/>
  <c r="E53" i="1"/>
  <c r="E42" i="1"/>
  <c r="N42" i="1"/>
  <c r="K42" i="1"/>
  <c r="H42" i="1"/>
  <c r="Q42" i="1"/>
  <c r="T42" i="1"/>
  <c r="W42" i="1"/>
  <c r="Z42" i="1"/>
  <c r="AC42" i="1"/>
  <c r="AF42" i="1"/>
  <c r="AF31" i="1"/>
  <c r="AC31" i="1"/>
  <c r="Z31" i="1"/>
  <c r="W31" i="1"/>
  <c r="T31" i="1"/>
  <c r="Q31" i="1"/>
  <c r="N31" i="1"/>
  <c r="K31" i="1"/>
  <c r="H31" i="1"/>
  <c r="E31" i="1"/>
  <c r="AF21" i="1"/>
  <c r="AC21" i="1"/>
  <c r="Z21" i="1"/>
  <c r="W21" i="1"/>
  <c r="T21" i="1"/>
  <c r="Q21" i="1"/>
  <c r="N21" i="1"/>
  <c r="K21" i="1"/>
  <c r="H21" i="1"/>
  <c r="E21" i="1"/>
  <c r="T16" i="1" l="1"/>
  <c r="T15" i="1"/>
  <c r="N16" i="1"/>
  <c r="N17" i="1"/>
  <c r="N18" i="1"/>
  <c r="N15" i="1"/>
  <c r="AF52" i="1" l="1"/>
  <c r="AC52" i="1"/>
  <c r="Z52" i="1"/>
  <c r="T52" i="1"/>
  <c r="W52" i="1"/>
  <c r="Q52" i="1"/>
  <c r="N52" i="1"/>
  <c r="K52" i="1"/>
  <c r="H52" i="1"/>
  <c r="E52" i="1"/>
  <c r="Z41" i="1"/>
  <c r="AC41" i="1"/>
  <c r="AF41" i="1"/>
  <c r="T41" i="1"/>
  <c r="W41" i="1"/>
  <c r="Q41" i="1"/>
  <c r="E41" i="1"/>
  <c r="H41" i="1"/>
  <c r="N41" i="1"/>
  <c r="K41" i="1"/>
  <c r="Z30" i="1"/>
  <c r="AF30" i="1"/>
  <c r="AC30" i="1"/>
  <c r="AF20" i="1"/>
  <c r="AC20" i="1"/>
  <c r="Z20" i="1"/>
  <c r="Q20" i="1"/>
  <c r="N20" i="1"/>
  <c r="K20" i="1"/>
  <c r="H20" i="1"/>
  <c r="W20" i="1"/>
  <c r="T20" i="1"/>
  <c r="T30" i="1"/>
  <c r="W30" i="1"/>
  <c r="Q30" i="1"/>
  <c r="N30" i="1"/>
  <c r="K30" i="1"/>
  <c r="H30" i="1"/>
  <c r="E30" i="1"/>
  <c r="E20" i="1"/>
  <c r="AF51" i="1" l="1"/>
  <c r="AC51" i="1"/>
  <c r="Z51" i="1"/>
  <c r="T51" i="1"/>
  <c r="W51" i="1"/>
  <c r="H51" i="1"/>
  <c r="K51" i="1"/>
  <c r="Q51" i="1"/>
  <c r="N51" i="1"/>
  <c r="AF40" i="1"/>
  <c r="AC40" i="1"/>
  <c r="Z40" i="1"/>
  <c r="T40" i="1"/>
  <c r="W40" i="1"/>
  <c r="Q40" i="1"/>
  <c r="H40" i="1"/>
  <c r="K40" i="1"/>
  <c r="N40" i="1"/>
  <c r="N19" i="1"/>
  <c r="AF29" i="1"/>
  <c r="AC29" i="1"/>
  <c r="Z29" i="1"/>
  <c r="T29" i="1"/>
  <c r="W29" i="1"/>
  <c r="Q29" i="1"/>
  <c r="N29" i="1"/>
  <c r="K29" i="1"/>
  <c r="H29" i="1"/>
  <c r="C51" i="1"/>
  <c r="C40" i="1"/>
  <c r="C29" i="1"/>
  <c r="T19" i="1"/>
  <c r="C19" i="1"/>
  <c r="E19" i="1" s="1"/>
  <c r="AF19" i="1"/>
  <c r="AC19" i="1"/>
  <c r="Z19" i="1"/>
  <c r="W19" i="1"/>
  <c r="Q19" i="1"/>
  <c r="K19" i="1"/>
  <c r="H19" i="1"/>
  <c r="AF39" i="1"/>
  <c r="H39" i="1"/>
  <c r="K39" i="1"/>
  <c r="Q39" i="1"/>
  <c r="W39" i="1"/>
  <c r="T39" i="1"/>
  <c r="Z39" i="1"/>
  <c r="AC39" i="1"/>
  <c r="E39" i="1"/>
  <c r="AC28" i="1"/>
  <c r="Z28" i="1"/>
  <c r="T28" i="1"/>
  <c r="W28" i="1"/>
  <c r="Q28" i="1"/>
  <c r="K28" i="1"/>
  <c r="H28" i="1"/>
  <c r="Q18" i="1"/>
  <c r="E18" i="1"/>
  <c r="H18" i="1"/>
  <c r="K18" i="1"/>
  <c r="AF18" i="1"/>
  <c r="Z18" i="1"/>
  <c r="Z17" i="1"/>
  <c r="Z16" i="1"/>
  <c r="Z15" i="1"/>
  <c r="T18" i="1"/>
  <c r="T17" i="1"/>
  <c r="W18" i="1"/>
  <c r="AC18" i="1"/>
  <c r="AF50" i="1"/>
  <c r="N39" i="1"/>
  <c r="AC50" i="1"/>
  <c r="Z50" i="1"/>
  <c r="T50" i="1"/>
  <c r="W50" i="1"/>
  <c r="Q50" i="1"/>
  <c r="N50" i="1"/>
  <c r="K50" i="1"/>
  <c r="H50" i="1"/>
  <c r="E50" i="1"/>
  <c r="AF28" i="1"/>
  <c r="N28" i="1"/>
  <c r="E28" i="1"/>
  <c r="N49" i="1"/>
  <c r="N48" i="1"/>
  <c r="N47" i="1"/>
  <c r="N38" i="1"/>
  <c r="N37" i="1"/>
  <c r="N36" i="1"/>
  <c r="N27" i="1"/>
  <c r="N26" i="1"/>
  <c r="N25" i="1"/>
  <c r="T49" i="1"/>
  <c r="T48" i="1"/>
  <c r="T47" i="1"/>
  <c r="T38" i="1"/>
  <c r="T37" i="1"/>
  <c r="T36" i="1"/>
  <c r="T27" i="1"/>
  <c r="T26" i="1"/>
  <c r="T25" i="1"/>
  <c r="AF49" i="1"/>
  <c r="AC49" i="1"/>
  <c r="Z49" i="1"/>
  <c r="W49" i="1"/>
  <c r="Q49" i="1"/>
  <c r="K49" i="1"/>
  <c r="H49" i="1"/>
  <c r="E49" i="1"/>
  <c r="Z38" i="1"/>
  <c r="W38" i="1"/>
  <c r="Q38" i="1"/>
  <c r="K38" i="1"/>
  <c r="H38" i="1"/>
  <c r="E38" i="1"/>
  <c r="AC38" i="1"/>
  <c r="AF38" i="1"/>
  <c r="AF27" i="1"/>
  <c r="AC27" i="1"/>
  <c r="Z27" i="1"/>
  <c r="W27" i="1"/>
  <c r="Q27" i="1"/>
  <c r="K27" i="1"/>
  <c r="H27" i="1"/>
  <c r="E27" i="1"/>
  <c r="AF17" i="1"/>
  <c r="AC17" i="1"/>
  <c r="W17" i="1"/>
  <c r="Q17" i="1"/>
  <c r="K17" i="1"/>
  <c r="H17" i="1"/>
  <c r="E17" i="1"/>
  <c r="H37" i="1"/>
  <c r="K37" i="1"/>
  <c r="AF48" i="1"/>
  <c r="AF37" i="1"/>
  <c r="W37" i="1"/>
  <c r="W48" i="1"/>
  <c r="Z48" i="1"/>
  <c r="AC48" i="1"/>
  <c r="AC37" i="1"/>
  <c r="Z37" i="1"/>
  <c r="Q37" i="1"/>
  <c r="Q48" i="1"/>
  <c r="K48" i="1"/>
  <c r="H48" i="1"/>
  <c r="E48" i="1"/>
  <c r="E37" i="1"/>
  <c r="AF16" i="1"/>
  <c r="AF26" i="1"/>
  <c r="E26" i="1"/>
  <c r="H26" i="1"/>
  <c r="K26" i="1"/>
  <c r="Q26" i="1"/>
  <c r="W26" i="1"/>
  <c r="AC26" i="1"/>
  <c r="Z26" i="1"/>
  <c r="AC16" i="1"/>
  <c r="W16" i="1"/>
  <c r="Q16" i="1"/>
  <c r="K16" i="1"/>
  <c r="H16" i="1"/>
  <c r="E16" i="1"/>
  <c r="AF47" i="1"/>
  <c r="AF36" i="1"/>
  <c r="AF25" i="1"/>
  <c r="AF15" i="1"/>
  <c r="H36" i="1"/>
  <c r="AC15" i="1"/>
  <c r="W15" i="1"/>
  <c r="Q15" i="1"/>
  <c r="K15" i="1"/>
  <c r="H15" i="1"/>
  <c r="E15" i="1"/>
  <c r="AC47" i="1"/>
  <c r="Z47" i="1"/>
  <c r="W47" i="1"/>
  <c r="Q47" i="1"/>
  <c r="K47" i="1"/>
  <c r="H47" i="1"/>
  <c r="E47" i="1"/>
  <c r="E36" i="1"/>
  <c r="K36" i="1"/>
  <c r="Q36" i="1"/>
  <c r="W36" i="1"/>
  <c r="Z36" i="1"/>
  <c r="AC36" i="1"/>
  <c r="AC25" i="1"/>
  <c r="Z25" i="1"/>
  <c r="W25" i="1"/>
  <c r="Q25" i="1"/>
  <c r="K25" i="1"/>
  <c r="H25" i="1"/>
  <c r="E25" i="1"/>
  <c r="E29" i="1" l="1"/>
  <c r="E51" i="1"/>
  <c r="E40" i="1"/>
</calcChain>
</file>

<file path=xl/sharedStrings.xml><?xml version="1.0" encoding="utf-8"?>
<sst xmlns="http://schemas.openxmlformats.org/spreadsheetml/2006/main" count="45" uniqueCount="27">
  <si>
    <t>Status of Students Five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</si>
  <si>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</si>
  <si>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</si>
  <si>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</si>
  <si>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</si>
  <si>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</si>
  <si>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</si>
  <si>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   Unknown</t>
  </si>
  <si>
    <t>N</t>
  </si>
  <si>
    <t>%</t>
  </si>
  <si>
    <t>Total</t>
  </si>
  <si>
    <t>Degree</t>
  </si>
  <si>
    <t>Recipients</t>
  </si>
  <si>
    <t>Non-Enrollees</t>
  </si>
  <si>
    <t xml:space="preserve">After </t>
  </si>
  <si>
    <t>Five Years</t>
  </si>
  <si>
    <t>Enrollment</t>
  </si>
  <si>
    <t>Sixth Year</t>
  </si>
  <si>
    <t>Office of the Registrar</t>
  </si>
  <si>
    <t>Non-Resident Aliens</t>
  </si>
  <si>
    <t>2 or More</t>
  </si>
  <si>
    <t>Hawaiian</t>
  </si>
  <si>
    <t xml:space="preserve">NOTE:  New Report as of Fall 2008 reports on all students. </t>
  </si>
  <si>
    <t>White</t>
  </si>
  <si>
    <t>2003 - 2010</t>
  </si>
  <si>
    <t>Data as of 9/28/2015</t>
  </si>
  <si>
    <t>FRP 4   Report 871:2050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</si>
</sst>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5" applyFont="1"/>
    <xf numFmtId="0" fontId="9" fillId="0" borderId="0" xfId="5" applyFont="1" applyAlignment="1">
      <alignment horizontal="center"/>
    </xf>
    <xf numFmtId="0" fontId="1" fillId="0" borderId="0" xfId="5"/>
    <xf numFmtId="0" fontId="9" fillId="0" borderId="0" xfId="2" applyFont="1" applyAlignment="1">
      <alignment horizontal="right"/>
    </xf>
    <xf numFmtId="0" fontId="9" fillId="0" borderId="0" xfId="3" applyFont="1"/>
    <xf numFmtId="0" fontId="1" fillId="0" borderId="0" xfId="3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164" fontId="9" fillId="0" borderId="0" xfId="3" applyNumberFormat="1" applyFont="1" applyAlignment="1">
      <alignment horizontal="right"/>
    </xf>
    <xf numFmtId="0" fontId="8" fillId="0" borderId="0" xfId="3" applyFont="1"/>
    <xf numFmtId="0" fontId="11" fillId="0" borderId="0" xfId="3" applyFont="1"/>
    <xf numFmtId="0" fontId="8" fillId="0" borderId="1" xfId="3" applyFont="1" applyBorder="1"/>
    <xf numFmtId="0" fontId="11" fillId="0" borderId="1" xfId="3" applyFont="1" applyBorder="1"/>
    <xf numFmtId="0" fontId="8" fillId="0" borderId="0" xfId="5" applyFont="1" applyAlignment="1">
      <alignment horizontal="left"/>
    </xf>
    <xf numFmtId="0" fontId="9" fillId="0" borderId="0" xfId="2" applyFont="1" applyBorder="1"/>
    <xf numFmtId="0" fontId="10" fillId="0" borderId="0" xfId="2" applyFont="1" applyBorder="1"/>
    <xf numFmtId="0" fontId="1" fillId="0" borderId="0" xfId="2" applyBorder="1"/>
    <xf numFmtId="0" fontId="11" fillId="0" borderId="0" xfId="2" applyFont="1"/>
    <xf numFmtId="0" fontId="12" fillId="0" borderId="0" xfId="2" applyFont="1"/>
    <xf numFmtId="0" fontId="1" fillId="0" borderId="0" xfId="3" applyFont="1"/>
    <xf numFmtId="0" fontId="9" fillId="0" borderId="0" xfId="0" applyFont="1"/>
    <xf numFmtId="0" fontId="11" fillId="0" borderId="0" xfId="3" applyFont="1" applyAlignment="1">
      <alignment horizontal="centerContinuous"/>
    </xf>
    <xf numFmtId="0" fontId="9" fillId="2" borderId="0" xfId="0" applyFont="1" applyFill="1"/>
    <xf numFmtId="9" fontId="9" fillId="0" borderId="0" xfId="6" applyFont="1" applyFill="1"/>
    <xf numFmtId="0" fontId="4" fillId="0" borderId="0" xfId="4" applyFont="1"/>
    <xf numFmtId="0" fontId="1" fillId="0" borderId="0" xfId="5" applyFont="1"/>
    <xf numFmtId="0" fontId="1" fillId="0" borderId="0" xfId="4"/>
    <xf numFmtId="164" fontId="9" fillId="0" borderId="0" xfId="4" applyNumberFormat="1" applyFont="1"/>
    <xf numFmtId="164" fontId="9" fillId="0" borderId="0" xfId="4" applyNumberFormat="1" applyFont="1" applyBorder="1"/>
    <xf numFmtId="0" fontId="1" fillId="0" borderId="1" xfId="4" applyBorder="1"/>
    <xf numFmtId="0" fontId="8" fillId="0" borderId="0" xfId="3" applyFont="1" applyBorder="1"/>
    <xf numFmtId="0" fontId="11" fillId="0" borderId="0" xfId="3" applyFont="1" applyBorder="1"/>
    <xf numFmtId="0" fontId="1" fillId="0" borderId="0" xfId="4" applyBorder="1"/>
    <xf numFmtId="0" fontId="9" fillId="0" borderId="1" xfId="3" applyFont="1" applyBorder="1" applyAlignment="1">
      <alignment horizontal="center"/>
    </xf>
    <xf numFmtId="0" fontId="9" fillId="0" borderId="0" xfId="0" applyNumberFormat="1" applyFont="1" applyAlignment="1">
      <alignment horizontal="right"/>
    </xf>
  </cellXfs>
  <cellStyles count="7">
    <cellStyle name="nonprint" xfId="1"/>
    <cellStyle name="Normal" xfId="0" builtinId="0"/>
    <cellStyle name="Normal_3 Fresh-Four Yrs after enter" xfId="2"/>
    <cellStyle name="Normal_4 Fresh-Five Yrs after enter" xfId="3"/>
    <cellStyle name="Normal_5 Fresh-Six Yrs after enter" xfId="4"/>
    <cellStyle name="Normal_8 Bridge-Six Yrs after enter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38100</xdr:rowOff>
    </xdr:from>
    <xdr:to>
      <xdr:col>31</xdr:col>
      <xdr:colOff>504825</xdr:colOff>
      <xdr:row>7</xdr:row>
      <xdr:rowOff>85725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 flipV="1">
          <a:off x="38100" y="1562100"/>
          <a:ext cx="1139190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11</xdr:row>
      <xdr:rowOff>123825</xdr:rowOff>
    </xdr:from>
    <xdr:to>
      <xdr:col>25</xdr:col>
      <xdr:colOff>600075</xdr:colOff>
      <xdr:row>11</xdr:row>
      <xdr:rowOff>123825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8229600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11</xdr:row>
      <xdr:rowOff>114300</xdr:rowOff>
    </xdr:from>
    <xdr:to>
      <xdr:col>22</xdr:col>
      <xdr:colOff>581025</xdr:colOff>
      <xdr:row>11</xdr:row>
      <xdr:rowOff>114300</xdr:rowOff>
    </xdr:to>
    <xdr:sp macro="" textlink="">
      <xdr:nvSpPr>
        <xdr:cNvPr id="1110" name="Line 3"/>
        <xdr:cNvSpPr>
          <a:spLocks noChangeShapeType="1"/>
        </xdr:cNvSpPr>
      </xdr:nvSpPr>
      <xdr:spPr bwMode="auto">
        <a:xfrm flipH="1">
          <a:off x="7134225" y="242887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11</xdr:row>
      <xdr:rowOff>114300</xdr:rowOff>
    </xdr:from>
    <xdr:to>
      <xdr:col>16</xdr:col>
      <xdr:colOff>581025</xdr:colOff>
      <xdr:row>11</xdr:row>
      <xdr:rowOff>114300</xdr:rowOff>
    </xdr:to>
    <xdr:sp macro="" textlink="">
      <xdr:nvSpPr>
        <xdr:cNvPr id="1111" name="Line 4"/>
        <xdr:cNvSpPr>
          <a:spLocks noChangeShapeType="1"/>
        </xdr:cNvSpPr>
      </xdr:nvSpPr>
      <xdr:spPr bwMode="auto">
        <a:xfrm flipH="1">
          <a:off x="5867400" y="24288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11</xdr:row>
      <xdr:rowOff>114300</xdr:rowOff>
    </xdr:from>
    <xdr:to>
      <xdr:col>10</xdr:col>
      <xdr:colOff>571500</xdr:colOff>
      <xdr:row>11</xdr:row>
      <xdr:rowOff>114300</xdr:rowOff>
    </xdr:to>
    <xdr:sp macro="" textlink="">
      <xdr:nvSpPr>
        <xdr:cNvPr id="1112" name="Line 5"/>
        <xdr:cNvSpPr>
          <a:spLocks noChangeShapeType="1"/>
        </xdr:cNvSpPr>
      </xdr:nvSpPr>
      <xdr:spPr bwMode="auto">
        <a:xfrm flipH="1">
          <a:off x="4752975" y="24288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11</xdr:row>
      <xdr:rowOff>114300</xdr:rowOff>
    </xdr:from>
    <xdr:to>
      <xdr:col>7</xdr:col>
      <xdr:colOff>600075</xdr:colOff>
      <xdr:row>11</xdr:row>
      <xdr:rowOff>114300</xdr:rowOff>
    </xdr:to>
    <xdr:sp macro="" textlink="">
      <xdr:nvSpPr>
        <xdr:cNvPr id="1113" name="Line 6"/>
        <xdr:cNvSpPr>
          <a:spLocks noChangeShapeType="1"/>
        </xdr:cNvSpPr>
      </xdr:nvSpPr>
      <xdr:spPr bwMode="auto">
        <a:xfrm flipH="1">
          <a:off x="3638550" y="242887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11</xdr:row>
      <xdr:rowOff>114300</xdr:rowOff>
    </xdr:from>
    <xdr:to>
      <xdr:col>4</xdr:col>
      <xdr:colOff>552450</xdr:colOff>
      <xdr:row>11</xdr:row>
      <xdr:rowOff>114300</xdr:rowOff>
    </xdr:to>
    <xdr:sp macro="" textlink="">
      <xdr:nvSpPr>
        <xdr:cNvPr id="1115" name="Line 8"/>
        <xdr:cNvSpPr>
          <a:spLocks noChangeShapeType="1"/>
        </xdr:cNvSpPr>
      </xdr:nvSpPr>
      <xdr:spPr bwMode="auto">
        <a:xfrm flipH="1" flipV="1">
          <a:off x="1428750" y="24288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11</xdr:row>
      <xdr:rowOff>114299</xdr:rowOff>
    </xdr:from>
    <xdr:to>
      <xdr:col>28</xdr:col>
      <xdr:colOff>419100</xdr:colOff>
      <xdr:row>11</xdr:row>
      <xdr:rowOff>123825</xdr:rowOff>
    </xdr:to>
    <xdr:sp macro="" textlink="">
      <xdr:nvSpPr>
        <xdr:cNvPr id="1116" name="Line 9"/>
        <xdr:cNvSpPr>
          <a:spLocks noChangeShapeType="1"/>
        </xdr:cNvSpPr>
      </xdr:nvSpPr>
      <xdr:spPr bwMode="auto">
        <a:xfrm>
          <a:off x="10534650" y="2428874"/>
          <a:ext cx="657225" cy="95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171450</xdr:colOff>
      <xdr:row>11</xdr:row>
      <xdr:rowOff>104775</xdr:rowOff>
    </xdr:from>
    <xdr:to>
      <xdr:col>31</xdr:col>
      <xdr:colOff>600075</xdr:colOff>
      <xdr:row>11</xdr:row>
      <xdr:rowOff>104775</xdr:rowOff>
    </xdr:to>
    <xdr:sp macro="" textlink="">
      <xdr:nvSpPr>
        <xdr:cNvPr id="1118" name="Line 9"/>
        <xdr:cNvSpPr>
          <a:spLocks noChangeShapeType="1"/>
        </xdr:cNvSpPr>
      </xdr:nvSpPr>
      <xdr:spPr bwMode="auto">
        <a:xfrm>
          <a:off x="11563350" y="241935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180975</xdr:colOff>
      <xdr:row>11</xdr:row>
      <xdr:rowOff>123825</xdr:rowOff>
    </xdr:from>
    <xdr:to>
      <xdr:col>19</xdr:col>
      <xdr:colOff>600075</xdr:colOff>
      <xdr:row>11</xdr:row>
      <xdr:rowOff>123825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8972550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180975</xdr:colOff>
      <xdr:row>11</xdr:row>
      <xdr:rowOff>123825</xdr:rowOff>
    </xdr:from>
    <xdr:to>
      <xdr:col>13</xdr:col>
      <xdr:colOff>600075</xdr:colOff>
      <xdr:row>11</xdr:row>
      <xdr:rowOff>123825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10086975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tabSelected="1" zoomScaleNormal="100" workbookViewId="0">
      <selection activeCell="A11" sqref="A11"/>
    </sheetView>
  </sheetViews>
  <sheetFormatPr defaultColWidth="7.21875" defaultRowHeight="12.75"/>
  <cols>
    <col min="1" max="1" width="10.44140625" style="22" customWidth="1"/>
    <col min="2" max="2" width="5.44140625" style="22" customWidth="1"/>
    <col min="3" max="3" width="5.5546875" style="27" customWidth="1"/>
    <col min="4" max="4" width="0.21875" style="22" customWidth="1"/>
    <col min="5" max="5" width="7.21875" style="22" customWidth="1"/>
    <col min="6" max="6" width="5.5546875" style="22" customWidth="1"/>
    <col min="7" max="7" width="0.21875" style="22" customWidth="1"/>
    <col min="8" max="8" width="7.21875" style="22" customWidth="1"/>
    <col min="9" max="9" width="5.5546875" style="22" customWidth="1"/>
    <col min="10" max="10" width="0.21875" style="22" customWidth="1"/>
    <col min="11" max="11" width="7.21875" style="22" customWidth="1"/>
    <col min="12" max="12" width="5.5546875" style="22" customWidth="1"/>
    <col min="13" max="13" width="0.21875" style="22" customWidth="1"/>
    <col min="14" max="14" width="7.21875" style="22" customWidth="1"/>
    <col min="15" max="15" width="5.5546875" style="22" customWidth="1"/>
    <col min="16" max="16" width="0.21875" style="22" customWidth="1"/>
    <col min="17" max="17" width="7.21875" style="22" customWidth="1"/>
    <col min="18" max="18" width="5.5546875" style="22" customWidth="1"/>
    <col min="19" max="19" width="0.21875" style="22" customWidth="1"/>
    <col min="20" max="20" width="7.21875" style="22" customWidth="1"/>
    <col min="21" max="21" width="5.5546875" style="22" customWidth="1"/>
    <col min="22" max="22" width="0.21875" style="22" customWidth="1"/>
    <col min="23" max="23" width="7.21875" style="22" customWidth="1"/>
    <col min="24" max="24" width="5.5546875" style="22" customWidth="1"/>
    <col min="25" max="25" width="0.21875" style="22" customWidth="1"/>
    <col min="26" max="26" width="7.21875" style="22" customWidth="1"/>
    <col min="27" max="27" width="5.5546875" style="22" customWidth="1"/>
    <col min="28" max="28" width="0.21875" style="22" customWidth="1"/>
    <col min="29" max="29" width="7.21875" style="22"/>
    <col min="30" max="30" width="7.21875" style="43"/>
    <col min="31" max="31" width="0.33203125" style="43" customWidth="1"/>
    <col min="32" max="32" width="7.77734375" style="43" customWidth="1"/>
    <col min="33" max="16384" width="7.21875" style="22"/>
  </cols>
  <sheetData>
    <row r="1" spans="1:34" s="3" customFormat="1" ht="15.75">
      <c r="A1" s="4"/>
      <c r="C1" s="37"/>
    </row>
    <row r="2" spans="1:34" s="3" customFormat="1" ht="15.75">
      <c r="A2" s="2"/>
      <c r="C2" s="37"/>
    </row>
    <row r="3" spans="1:34" s="3" customFormat="1" ht="15.75">
      <c r="A3" s="2"/>
      <c r="C3" s="37"/>
    </row>
    <row r="4" spans="1:34" s="3" customFormat="1" ht="15.75">
      <c r="A4" s="2"/>
      <c r="C4" s="37"/>
    </row>
    <row r="5" spans="1:34" s="6" customFormat="1" ht="15.75">
      <c r="A5" s="5"/>
      <c r="C5" s="34"/>
    </row>
    <row r="6" spans="1:34" s="1" customFormat="1" ht="23.25">
      <c r="A6" s="7" t="s">
        <v>0</v>
      </c>
      <c r="B6" s="8"/>
      <c r="C6" s="3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41"/>
      <c r="AE6" s="41"/>
      <c r="AF6" s="41"/>
    </row>
    <row r="7" spans="1:34" s="1" customFormat="1" ht="18">
      <c r="A7" s="9" t="s">
        <v>24</v>
      </c>
      <c r="B7" s="8"/>
      <c r="C7" s="38"/>
      <c r="D7" s="8"/>
      <c r="E7" s="8"/>
      <c r="F7" s="1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41"/>
      <c r="AE7" s="41"/>
      <c r="AF7" s="41"/>
    </row>
    <row r="8" spans="1:34" s="12" customFormat="1">
      <c r="A8" s="11"/>
      <c r="B8" s="11"/>
      <c r="C8" s="3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G8" s="11"/>
      <c r="AH8" s="11"/>
    </row>
    <row r="9" spans="1:34" s="12" customFormat="1" ht="16.5">
      <c r="A9" s="13"/>
      <c r="B9" s="14"/>
      <c r="C9" s="14"/>
      <c r="D9" s="14"/>
      <c r="E9" s="14"/>
      <c r="F9" s="14"/>
      <c r="G9" s="14"/>
      <c r="H9" s="14"/>
      <c r="I9" s="14"/>
      <c r="J9" s="1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1"/>
      <c r="AE9" s="11"/>
      <c r="AG9" s="11"/>
      <c r="AH9" s="11"/>
    </row>
    <row r="10" spans="1:34" s="12" customFormat="1" ht="16.5">
      <c r="A10" s="13"/>
      <c r="B10" s="15"/>
      <c r="C10" s="14"/>
      <c r="D10" s="15" t="s">
        <v>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  <c r="AG10" s="16"/>
    </row>
    <row r="11" spans="1:34" s="19" customFormat="1" ht="16.5">
      <c r="A11" s="17"/>
      <c r="B11" s="18"/>
      <c r="C11" s="18"/>
      <c r="D11" s="18" t="s">
        <v>2</v>
      </c>
      <c r="E11" s="18"/>
      <c r="F11" s="18"/>
      <c r="G11" s="18" t="s">
        <v>3</v>
      </c>
      <c r="H11" s="18"/>
      <c r="I11" s="18"/>
      <c r="J11" s="18" t="s">
        <v>4</v>
      </c>
      <c r="K11" s="18"/>
      <c r="L11" s="18"/>
      <c r="M11" s="18" t="s">
        <v>21</v>
      </c>
      <c r="N11" s="18"/>
      <c r="O11" s="18"/>
      <c r="P11" s="18" t="s">
        <v>5</v>
      </c>
      <c r="Q11" s="18"/>
      <c r="R11" s="18"/>
      <c r="S11" s="18" t="s">
        <v>20</v>
      </c>
      <c r="T11" s="18"/>
      <c r="U11" s="18"/>
      <c r="V11" s="18" t="s">
        <v>6</v>
      </c>
      <c r="W11" s="18"/>
      <c r="X11" s="18"/>
      <c r="Y11" s="18" t="s">
        <v>23</v>
      </c>
      <c r="Z11" s="18"/>
      <c r="AA11" s="18"/>
      <c r="AB11" s="18" t="s">
        <v>7</v>
      </c>
      <c r="AC11" s="18"/>
      <c r="AD11" s="42"/>
      <c r="AE11" s="18" t="s">
        <v>19</v>
      </c>
    </row>
    <row r="12" spans="1:34" s="19" customFormat="1" ht="16.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34" s="12" customFormat="1" ht="16.5">
      <c r="A13" s="13"/>
      <c r="B13" s="15"/>
      <c r="C13" s="20" t="s">
        <v>8</v>
      </c>
      <c r="D13" s="15"/>
      <c r="E13" s="15" t="s">
        <v>9</v>
      </c>
      <c r="F13" s="20" t="s">
        <v>8</v>
      </c>
      <c r="G13" s="15"/>
      <c r="H13" s="15" t="s">
        <v>9</v>
      </c>
      <c r="I13" s="20" t="s">
        <v>8</v>
      </c>
      <c r="J13" s="15"/>
      <c r="K13" s="15" t="s">
        <v>9</v>
      </c>
      <c r="L13" s="20" t="s">
        <v>8</v>
      </c>
      <c r="M13" s="15"/>
      <c r="N13" s="15" t="s">
        <v>9</v>
      </c>
      <c r="O13" s="20" t="s">
        <v>8</v>
      </c>
      <c r="P13" s="15"/>
      <c r="Q13" s="15" t="s">
        <v>9</v>
      </c>
      <c r="R13" s="20" t="s">
        <v>8</v>
      </c>
      <c r="S13" s="15"/>
      <c r="T13" s="15" t="s">
        <v>9</v>
      </c>
      <c r="U13" s="20" t="s">
        <v>8</v>
      </c>
      <c r="V13" s="15"/>
      <c r="W13" s="15" t="s">
        <v>9</v>
      </c>
      <c r="X13" s="20" t="s">
        <v>8</v>
      </c>
      <c r="Y13" s="15"/>
      <c r="Z13" s="15" t="s">
        <v>9</v>
      </c>
      <c r="AA13" s="20" t="s">
        <v>8</v>
      </c>
      <c r="AB13" s="15"/>
      <c r="AC13" s="15" t="s">
        <v>9</v>
      </c>
      <c r="AD13" s="20" t="s">
        <v>8</v>
      </c>
      <c r="AE13" s="15"/>
      <c r="AF13" s="15" t="s">
        <v>9</v>
      </c>
      <c r="AG13" s="16"/>
    </row>
    <row r="14" spans="1:34" ht="16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34" ht="18" customHeight="1">
      <c r="A15" s="26" t="s">
        <v>10</v>
      </c>
      <c r="B15" s="23">
        <v>2003</v>
      </c>
      <c r="C15" s="39">
        <v>5538</v>
      </c>
      <c r="D15" s="24"/>
      <c r="E15" s="40">
        <f t="shared" ref="E15:E22" si="0">C15/C15</f>
        <v>1</v>
      </c>
      <c r="F15" s="39">
        <v>400</v>
      </c>
      <c r="G15" s="24"/>
      <c r="H15" s="40">
        <f t="shared" ref="H15:H22" si="1">F15/F15</f>
        <v>1</v>
      </c>
      <c r="I15" s="39">
        <v>749</v>
      </c>
      <c r="J15" s="24"/>
      <c r="K15" s="40">
        <f t="shared" ref="K15:K22" si="2">I15/I15</f>
        <v>1</v>
      </c>
      <c r="L15" s="39">
        <v>0</v>
      </c>
      <c r="M15" s="24"/>
      <c r="N15" s="51" t="str">
        <f t="shared" ref="N15:N18" si="3">IF(L15=0,"100%",L15/L15)</f>
        <v>100%</v>
      </c>
      <c r="O15" s="39">
        <v>35</v>
      </c>
      <c r="P15" s="24"/>
      <c r="Q15" s="40">
        <f t="shared" ref="Q15:Q22" si="4">O15/O15</f>
        <v>1</v>
      </c>
      <c r="R15" s="39">
        <v>0</v>
      </c>
      <c r="S15" s="24"/>
      <c r="T15" s="51" t="str">
        <f t="shared" ref="T15:T16" si="5">IF(R15=0,"100%",R15/R15)</f>
        <v>100%</v>
      </c>
      <c r="U15" s="39">
        <v>242</v>
      </c>
      <c r="V15" s="24"/>
      <c r="W15" s="40">
        <f>U15/U15</f>
        <v>1</v>
      </c>
      <c r="X15" s="39">
        <v>3733</v>
      </c>
      <c r="Y15" s="24"/>
      <c r="Z15" s="40">
        <f t="shared" ref="Z15:Z22" si="6">X15/X15</f>
        <v>1</v>
      </c>
      <c r="AA15" s="39">
        <v>170</v>
      </c>
      <c r="AB15" s="24"/>
      <c r="AC15" s="40">
        <f t="shared" ref="AC15:AC22" si="7">AA15/AA15</f>
        <v>1</v>
      </c>
      <c r="AD15" s="39">
        <v>209</v>
      </c>
      <c r="AF15" s="40">
        <f t="shared" ref="AF15:AF22" si="8">AD15/AD15</f>
        <v>1</v>
      </c>
    </row>
    <row r="16" spans="1:34" ht="15.75">
      <c r="B16" s="23">
        <v>2004</v>
      </c>
      <c r="C16" s="39">
        <v>6037</v>
      </c>
      <c r="E16" s="40">
        <f t="shared" si="0"/>
        <v>1</v>
      </c>
      <c r="F16" s="39">
        <v>355</v>
      </c>
      <c r="H16" s="40">
        <f t="shared" si="1"/>
        <v>1</v>
      </c>
      <c r="I16" s="39">
        <v>742</v>
      </c>
      <c r="K16" s="40">
        <f t="shared" si="2"/>
        <v>1</v>
      </c>
      <c r="L16" s="39">
        <v>0</v>
      </c>
      <c r="N16" s="51" t="str">
        <f t="shared" si="3"/>
        <v>100%</v>
      </c>
      <c r="O16" s="39">
        <v>59</v>
      </c>
      <c r="Q16" s="40">
        <f t="shared" si="4"/>
        <v>1</v>
      </c>
      <c r="R16" s="39">
        <v>0</v>
      </c>
      <c r="T16" s="51" t="str">
        <f t="shared" si="5"/>
        <v>100%</v>
      </c>
      <c r="U16" s="39">
        <v>269</v>
      </c>
      <c r="W16" s="40">
        <f>U16/U16</f>
        <v>1</v>
      </c>
      <c r="X16" s="39">
        <v>4019</v>
      </c>
      <c r="Z16" s="40">
        <f t="shared" si="6"/>
        <v>1</v>
      </c>
      <c r="AA16" s="39">
        <v>297</v>
      </c>
      <c r="AC16" s="40">
        <f t="shared" si="7"/>
        <v>1</v>
      </c>
      <c r="AD16" s="39">
        <v>296</v>
      </c>
      <c r="AE16" s="22"/>
      <c r="AF16" s="40">
        <f t="shared" si="8"/>
        <v>1</v>
      </c>
    </row>
    <row r="17" spans="1:32" ht="16.5">
      <c r="A17" s="26"/>
      <c r="B17" s="23">
        <v>2005</v>
      </c>
      <c r="C17" s="39">
        <v>6112</v>
      </c>
      <c r="E17" s="40">
        <f t="shared" si="0"/>
        <v>1</v>
      </c>
      <c r="F17" s="39">
        <v>377</v>
      </c>
      <c r="H17" s="40">
        <f t="shared" si="1"/>
        <v>1</v>
      </c>
      <c r="I17" s="39">
        <v>754</v>
      </c>
      <c r="K17" s="40">
        <f t="shared" si="2"/>
        <v>1</v>
      </c>
      <c r="L17" s="39">
        <v>0</v>
      </c>
      <c r="N17" s="51" t="str">
        <f t="shared" si="3"/>
        <v>100%</v>
      </c>
      <c r="O17" s="39">
        <v>13</v>
      </c>
      <c r="Q17" s="40">
        <f t="shared" si="4"/>
        <v>1</v>
      </c>
      <c r="R17" s="39">
        <v>187</v>
      </c>
      <c r="T17" s="40">
        <f>R17/R17</f>
        <v>1</v>
      </c>
      <c r="U17" s="39">
        <v>332</v>
      </c>
      <c r="W17" s="40">
        <f>U17/U17</f>
        <v>1</v>
      </c>
      <c r="X17" s="39">
        <v>3959</v>
      </c>
      <c r="Z17" s="40">
        <f t="shared" si="6"/>
        <v>1</v>
      </c>
      <c r="AA17" s="39">
        <v>260</v>
      </c>
      <c r="AC17" s="40">
        <f t="shared" si="7"/>
        <v>1</v>
      </c>
      <c r="AD17" s="39">
        <v>230</v>
      </c>
      <c r="AE17" s="22"/>
      <c r="AF17" s="40">
        <f t="shared" si="8"/>
        <v>1</v>
      </c>
    </row>
    <row r="18" spans="1:32" ht="16.5">
      <c r="A18" s="26"/>
      <c r="B18" s="23">
        <v>2006</v>
      </c>
      <c r="C18" s="39">
        <v>5386</v>
      </c>
      <c r="E18" s="40">
        <f t="shared" si="0"/>
        <v>1</v>
      </c>
      <c r="F18" s="39">
        <v>271</v>
      </c>
      <c r="H18" s="40">
        <f t="shared" si="1"/>
        <v>1</v>
      </c>
      <c r="I18" s="39">
        <v>600</v>
      </c>
      <c r="K18" s="40">
        <f t="shared" si="2"/>
        <v>1</v>
      </c>
      <c r="L18" s="39">
        <v>0</v>
      </c>
      <c r="N18" s="51" t="str">
        <f t="shared" si="3"/>
        <v>100%</v>
      </c>
      <c r="O18" s="39">
        <v>12</v>
      </c>
      <c r="Q18" s="40">
        <f t="shared" si="4"/>
        <v>1</v>
      </c>
      <c r="R18" s="39">
        <v>167</v>
      </c>
      <c r="T18" s="40">
        <f>R18/R18</f>
        <v>1</v>
      </c>
      <c r="U18" s="39">
        <v>298</v>
      </c>
      <c r="W18" s="40">
        <f>U18/U18</f>
        <v>1</v>
      </c>
      <c r="X18" s="39">
        <v>3567</v>
      </c>
      <c r="Z18" s="40">
        <f t="shared" si="6"/>
        <v>1</v>
      </c>
      <c r="AA18" s="39">
        <v>246</v>
      </c>
      <c r="AC18" s="40">
        <f t="shared" si="7"/>
        <v>1</v>
      </c>
      <c r="AD18" s="39">
        <v>225</v>
      </c>
      <c r="AE18" s="22"/>
      <c r="AF18" s="40">
        <f t="shared" si="8"/>
        <v>1</v>
      </c>
    </row>
    <row r="19" spans="1:32" ht="16.5">
      <c r="A19" s="26"/>
      <c r="B19" s="23">
        <v>2007</v>
      </c>
      <c r="C19" s="39">
        <f>SUM(F19,I19,L19,O19,U19,R19,X19,AA19,AD19,)</f>
        <v>5984</v>
      </c>
      <c r="E19" s="40">
        <f t="shared" si="0"/>
        <v>1</v>
      </c>
      <c r="F19" s="39">
        <v>268</v>
      </c>
      <c r="H19" s="40">
        <f t="shared" si="1"/>
        <v>1</v>
      </c>
      <c r="I19" s="39">
        <v>729</v>
      </c>
      <c r="K19" s="40">
        <f t="shared" si="2"/>
        <v>1</v>
      </c>
      <c r="L19" s="39">
        <v>1</v>
      </c>
      <c r="N19" s="40">
        <f>L19/L19</f>
        <v>1</v>
      </c>
      <c r="O19" s="39">
        <v>14</v>
      </c>
      <c r="Q19" s="40">
        <f t="shared" si="4"/>
        <v>1</v>
      </c>
      <c r="R19" s="39">
        <v>188</v>
      </c>
      <c r="T19" s="40">
        <f>R19/R19</f>
        <v>1</v>
      </c>
      <c r="U19" s="39">
        <v>291</v>
      </c>
      <c r="W19" s="40">
        <f>R19/R19</f>
        <v>1</v>
      </c>
      <c r="X19" s="39">
        <v>3876</v>
      </c>
      <c r="Z19" s="40">
        <f t="shared" si="6"/>
        <v>1</v>
      </c>
      <c r="AA19" s="39">
        <v>383</v>
      </c>
      <c r="AC19" s="40">
        <f t="shared" si="7"/>
        <v>1</v>
      </c>
      <c r="AD19" s="39">
        <v>234</v>
      </c>
      <c r="AE19" s="22"/>
      <c r="AF19" s="40">
        <f t="shared" si="8"/>
        <v>1</v>
      </c>
    </row>
    <row r="20" spans="1:32" ht="16.5">
      <c r="A20" s="26"/>
      <c r="B20" s="23">
        <v>2008</v>
      </c>
      <c r="C20" s="39">
        <v>5762</v>
      </c>
      <c r="E20" s="40">
        <f t="shared" si="0"/>
        <v>1</v>
      </c>
      <c r="F20" s="39">
        <v>314</v>
      </c>
      <c r="H20" s="40">
        <f t="shared" si="1"/>
        <v>1</v>
      </c>
      <c r="I20" s="39">
        <v>654</v>
      </c>
      <c r="K20" s="40">
        <f t="shared" si="2"/>
        <v>1</v>
      </c>
      <c r="L20" s="39">
        <v>2</v>
      </c>
      <c r="N20" s="40">
        <f>L20/L20</f>
        <v>1</v>
      </c>
      <c r="O20" s="39">
        <v>11</v>
      </c>
      <c r="Q20" s="40">
        <f t="shared" si="4"/>
        <v>1</v>
      </c>
      <c r="R20" s="39">
        <v>214</v>
      </c>
      <c r="T20" s="40">
        <f>R20/R20</f>
        <v>1</v>
      </c>
      <c r="U20" s="39">
        <v>234</v>
      </c>
      <c r="W20" s="40">
        <f>R20/R20</f>
        <v>1</v>
      </c>
      <c r="X20" s="39">
        <v>3828</v>
      </c>
      <c r="Z20" s="40">
        <f t="shared" si="6"/>
        <v>1</v>
      </c>
      <c r="AA20" s="39">
        <v>278</v>
      </c>
      <c r="AC20" s="40">
        <f t="shared" si="7"/>
        <v>1</v>
      </c>
      <c r="AD20" s="39">
        <v>227</v>
      </c>
      <c r="AE20" s="22"/>
      <c r="AF20" s="40">
        <f t="shared" si="8"/>
        <v>1</v>
      </c>
    </row>
    <row r="21" spans="1:32" ht="16.5">
      <c r="A21" s="26"/>
      <c r="B21" s="23">
        <v>2009</v>
      </c>
      <c r="C21" s="39">
        <v>6058</v>
      </c>
      <c r="E21" s="40">
        <f t="shared" si="0"/>
        <v>1</v>
      </c>
      <c r="F21" s="39">
        <v>243</v>
      </c>
      <c r="H21" s="40">
        <f t="shared" si="1"/>
        <v>1</v>
      </c>
      <c r="I21" s="39">
        <v>731</v>
      </c>
      <c r="K21" s="40">
        <f t="shared" si="2"/>
        <v>1</v>
      </c>
      <c r="L21" s="39">
        <v>2</v>
      </c>
      <c r="N21" s="40">
        <f>L21/L21</f>
        <v>1</v>
      </c>
      <c r="O21" s="39">
        <v>8</v>
      </c>
      <c r="Q21" s="40">
        <f t="shared" si="4"/>
        <v>1</v>
      </c>
      <c r="R21" s="39">
        <v>200</v>
      </c>
      <c r="T21" s="40">
        <f>R21/R21</f>
        <v>1</v>
      </c>
      <c r="U21" s="39">
        <v>252</v>
      </c>
      <c r="W21" s="40">
        <f>R21/R21</f>
        <v>1</v>
      </c>
      <c r="X21" s="39">
        <v>4340</v>
      </c>
      <c r="Z21" s="40">
        <f t="shared" si="6"/>
        <v>1</v>
      </c>
      <c r="AA21" s="39">
        <v>63</v>
      </c>
      <c r="AC21" s="40">
        <f t="shared" si="7"/>
        <v>1</v>
      </c>
      <c r="AD21" s="39">
        <v>219</v>
      </c>
      <c r="AE21" s="22"/>
      <c r="AF21" s="40">
        <f t="shared" si="8"/>
        <v>1</v>
      </c>
    </row>
    <row r="22" spans="1:32" ht="16.5">
      <c r="A22" s="26"/>
      <c r="B22" s="23">
        <v>2010</v>
      </c>
      <c r="C22" s="39">
        <f>SUM(F22,I22,L22,O22,R22,U22,X22,AA22,AD22)</f>
        <v>6481</v>
      </c>
      <c r="E22" s="40">
        <f t="shared" si="0"/>
        <v>1</v>
      </c>
      <c r="F22" s="39">
        <v>283</v>
      </c>
      <c r="H22" s="40">
        <f t="shared" si="1"/>
        <v>1</v>
      </c>
      <c r="I22" s="39">
        <v>880</v>
      </c>
      <c r="K22" s="40">
        <f t="shared" si="2"/>
        <v>1</v>
      </c>
      <c r="L22" s="39">
        <v>0</v>
      </c>
      <c r="N22" s="51" t="str">
        <f t="shared" ref="N22" si="9">IF(L22=0,"100%",L22/L22)</f>
        <v>100%</v>
      </c>
      <c r="O22" s="39">
        <v>11</v>
      </c>
      <c r="Q22" s="40">
        <f t="shared" si="4"/>
        <v>1</v>
      </c>
      <c r="R22" s="39">
        <v>213</v>
      </c>
      <c r="T22" s="40">
        <f>R22/R22</f>
        <v>1</v>
      </c>
      <c r="U22" s="39">
        <v>275</v>
      </c>
      <c r="W22" s="40">
        <f>R22/R22</f>
        <v>1</v>
      </c>
      <c r="X22" s="39">
        <v>4508</v>
      </c>
      <c r="Z22" s="40">
        <f t="shared" si="6"/>
        <v>1</v>
      </c>
      <c r="AA22" s="39">
        <v>53</v>
      </c>
      <c r="AC22" s="40">
        <f t="shared" si="7"/>
        <v>1</v>
      </c>
      <c r="AD22" s="39">
        <v>258</v>
      </c>
      <c r="AE22" s="22"/>
      <c r="AF22" s="40">
        <f t="shared" si="8"/>
        <v>1</v>
      </c>
    </row>
    <row r="23" spans="1:32" ht="16.5">
      <c r="A23" s="26"/>
      <c r="B23" s="23"/>
      <c r="C23" s="22"/>
      <c r="AD23" s="22"/>
      <c r="AE23" s="22"/>
      <c r="AF23" s="22"/>
    </row>
    <row r="24" spans="1:32" ht="16.5">
      <c r="A24" s="26"/>
      <c r="C24" s="22"/>
      <c r="AD24" s="22"/>
      <c r="AE24" s="22"/>
      <c r="AF24" s="22"/>
    </row>
    <row r="25" spans="1:32" ht="16.5" customHeight="1">
      <c r="A25" s="26" t="s">
        <v>11</v>
      </c>
      <c r="B25" s="23">
        <v>2003</v>
      </c>
      <c r="C25" s="39">
        <v>4830</v>
      </c>
      <c r="D25" s="24"/>
      <c r="E25" s="25">
        <f t="shared" ref="E25:E32" si="10">IF(C15=0,0,C25/C15)</f>
        <v>0.87215601300108347</v>
      </c>
      <c r="F25" s="39">
        <v>297</v>
      </c>
      <c r="G25" s="24"/>
      <c r="H25" s="25">
        <f t="shared" ref="H25:H32" si="11">IF(F15=0,0,F25/F15)</f>
        <v>0.74250000000000005</v>
      </c>
      <c r="I25" s="39">
        <v>673</v>
      </c>
      <c r="J25" s="24"/>
      <c r="K25" s="25">
        <f t="shared" ref="K25:K32" si="12">IF(I15=0,0,I25/I15)</f>
        <v>0.89853137516688919</v>
      </c>
      <c r="L25" s="39">
        <v>0</v>
      </c>
      <c r="M25" s="24"/>
      <c r="N25" s="25">
        <f t="shared" ref="N25:N32" si="13">IF(L15=0,0,L25/L15)</f>
        <v>0</v>
      </c>
      <c r="O25" s="39">
        <v>28</v>
      </c>
      <c r="P25" s="24"/>
      <c r="Q25" s="25">
        <f t="shared" ref="Q25:Q32" si="14">IF(O15=0,0,O25/O15)</f>
        <v>0.8</v>
      </c>
      <c r="R25" s="39">
        <v>0</v>
      </c>
      <c r="S25" s="24"/>
      <c r="T25" s="25">
        <f t="shared" ref="T25:T32" si="15">IF(R15=0,0,R25/R15)</f>
        <v>0</v>
      </c>
      <c r="U25" s="39">
        <v>186</v>
      </c>
      <c r="V25" s="24"/>
      <c r="W25" s="25">
        <f t="shared" ref="W25:W32" si="16">IF(U15=0,0,U25/U15)</f>
        <v>0.76859504132231404</v>
      </c>
      <c r="X25" s="39">
        <v>3321</v>
      </c>
      <c r="Y25" s="24"/>
      <c r="Z25" s="25">
        <f t="shared" ref="Z25:Z32" si="17">IF(X15=0,0,X25/X15)</f>
        <v>0.88963300294669168</v>
      </c>
      <c r="AA25" s="39">
        <v>146</v>
      </c>
      <c r="AB25" s="24"/>
      <c r="AC25" s="25">
        <f t="shared" ref="AC25:AC32" si="18">IF(AA15=0,0,AA25/AA15)</f>
        <v>0.85882352941176465</v>
      </c>
      <c r="AD25" s="39">
        <v>179</v>
      </c>
      <c r="AF25" s="44">
        <f t="shared" ref="AF25:AF32" si="19">IF(AD15=0,0,AD25/AD15)</f>
        <v>0.8564593301435407</v>
      </c>
    </row>
    <row r="26" spans="1:32" ht="16.5">
      <c r="A26" s="26" t="s">
        <v>12</v>
      </c>
      <c r="B26" s="23">
        <v>2004</v>
      </c>
      <c r="C26" s="39">
        <v>5281</v>
      </c>
      <c r="E26" s="25">
        <f t="shared" si="10"/>
        <v>0.87477223786648994</v>
      </c>
      <c r="F26" s="39">
        <v>262</v>
      </c>
      <c r="H26" s="25">
        <f t="shared" si="11"/>
        <v>0.73802816901408452</v>
      </c>
      <c r="I26" s="39">
        <v>662</v>
      </c>
      <c r="K26" s="25">
        <f t="shared" si="12"/>
        <v>0.89218328840970351</v>
      </c>
      <c r="L26" s="39">
        <v>0</v>
      </c>
      <c r="N26" s="25">
        <f t="shared" si="13"/>
        <v>0</v>
      </c>
      <c r="O26" s="39">
        <v>46</v>
      </c>
      <c r="Q26" s="25">
        <f t="shared" si="14"/>
        <v>0.77966101694915257</v>
      </c>
      <c r="R26" s="39">
        <v>0</v>
      </c>
      <c r="T26" s="25">
        <f t="shared" si="15"/>
        <v>0</v>
      </c>
      <c r="U26" s="39">
        <v>221</v>
      </c>
      <c r="W26" s="25">
        <f t="shared" si="16"/>
        <v>0.82156133828996281</v>
      </c>
      <c r="X26" s="39">
        <v>3588</v>
      </c>
      <c r="Z26" s="25">
        <f t="shared" si="17"/>
        <v>0.89275939288380191</v>
      </c>
      <c r="AA26" s="39">
        <v>261</v>
      </c>
      <c r="AC26" s="25">
        <f t="shared" si="18"/>
        <v>0.87878787878787878</v>
      </c>
      <c r="AD26" s="39">
        <v>241</v>
      </c>
      <c r="AE26" s="22"/>
      <c r="AF26" s="44">
        <f t="shared" si="19"/>
        <v>0.81418918918918914</v>
      </c>
    </row>
    <row r="27" spans="1:32" ht="15.75">
      <c r="B27" s="23">
        <v>2005</v>
      </c>
      <c r="C27" s="39">
        <v>5329</v>
      </c>
      <c r="E27" s="25">
        <f t="shared" si="10"/>
        <v>0.87189136125654454</v>
      </c>
      <c r="F27" s="39">
        <v>273</v>
      </c>
      <c r="H27" s="25">
        <f t="shared" si="11"/>
        <v>0.72413793103448276</v>
      </c>
      <c r="I27" s="39">
        <v>677</v>
      </c>
      <c r="K27" s="25">
        <f t="shared" si="12"/>
        <v>0.89787798408488062</v>
      </c>
      <c r="L27" s="39">
        <v>0</v>
      </c>
      <c r="N27" s="25">
        <f t="shared" si="13"/>
        <v>0</v>
      </c>
      <c r="O27" s="39">
        <v>9</v>
      </c>
      <c r="Q27" s="25">
        <f t="shared" si="14"/>
        <v>0.69230769230769229</v>
      </c>
      <c r="R27" s="39">
        <v>154</v>
      </c>
      <c r="T27" s="25">
        <f t="shared" si="15"/>
        <v>0.82352941176470584</v>
      </c>
      <c r="U27" s="39">
        <v>283</v>
      </c>
      <c r="W27" s="25">
        <f t="shared" si="16"/>
        <v>0.85240963855421692</v>
      </c>
      <c r="X27" s="39">
        <v>3516</v>
      </c>
      <c r="Z27" s="25">
        <f t="shared" si="17"/>
        <v>0.88810305632735542</v>
      </c>
      <c r="AA27" s="39">
        <v>227</v>
      </c>
      <c r="AC27" s="25">
        <f t="shared" si="18"/>
        <v>0.87307692307692308</v>
      </c>
      <c r="AD27" s="39">
        <v>191</v>
      </c>
      <c r="AE27" s="22"/>
      <c r="AF27" s="44">
        <f t="shared" si="19"/>
        <v>0.83043478260869563</v>
      </c>
    </row>
    <row r="28" spans="1:32" ht="16.5">
      <c r="A28" s="26"/>
      <c r="B28" s="23">
        <v>2006</v>
      </c>
      <c r="C28" s="39">
        <v>4787</v>
      </c>
      <c r="E28" s="25">
        <f t="shared" si="10"/>
        <v>0.88878574080950612</v>
      </c>
      <c r="F28" s="39">
        <v>210</v>
      </c>
      <c r="H28" s="25">
        <f t="shared" si="11"/>
        <v>0.77490774907749083</v>
      </c>
      <c r="I28" s="39">
        <v>547</v>
      </c>
      <c r="K28" s="25">
        <f t="shared" si="12"/>
        <v>0.91166666666666663</v>
      </c>
      <c r="L28" s="39">
        <v>0</v>
      </c>
      <c r="N28" s="25">
        <f t="shared" si="13"/>
        <v>0</v>
      </c>
      <c r="O28" s="39">
        <v>9</v>
      </c>
      <c r="Q28" s="25">
        <f t="shared" si="14"/>
        <v>0.75</v>
      </c>
      <c r="R28" s="39">
        <v>130</v>
      </c>
      <c r="T28" s="25">
        <f t="shared" si="15"/>
        <v>0.77844311377245512</v>
      </c>
      <c r="U28" s="39">
        <v>254</v>
      </c>
      <c r="W28" s="25">
        <f t="shared" si="16"/>
        <v>0.8523489932885906</v>
      </c>
      <c r="X28" s="39">
        <v>3242</v>
      </c>
      <c r="Z28" s="25">
        <f t="shared" si="17"/>
        <v>0.90888701990468179</v>
      </c>
      <c r="AA28" s="39">
        <v>204</v>
      </c>
      <c r="AC28" s="25">
        <f t="shared" si="18"/>
        <v>0.82926829268292679</v>
      </c>
      <c r="AD28" s="39">
        <v>191</v>
      </c>
      <c r="AE28" s="22"/>
      <c r="AF28" s="25">
        <f t="shared" si="19"/>
        <v>0.84888888888888892</v>
      </c>
    </row>
    <row r="29" spans="1:32" ht="16.5">
      <c r="A29" s="26"/>
      <c r="B29" s="23">
        <v>2007</v>
      </c>
      <c r="C29" s="39">
        <f>SUM(F29,I29,L29,O29,U29,R29,X29,AA29,AD29,)</f>
        <v>5276</v>
      </c>
      <c r="E29" s="25">
        <f t="shared" si="10"/>
        <v>0.88168449197860965</v>
      </c>
      <c r="F29" s="39">
        <v>203</v>
      </c>
      <c r="H29" s="25">
        <f t="shared" si="11"/>
        <v>0.7574626865671642</v>
      </c>
      <c r="I29" s="39">
        <v>646</v>
      </c>
      <c r="K29" s="25">
        <f t="shared" si="12"/>
        <v>0.88614540466392322</v>
      </c>
      <c r="L29" s="39">
        <v>1</v>
      </c>
      <c r="N29" s="25">
        <f t="shared" si="13"/>
        <v>1</v>
      </c>
      <c r="O29" s="39">
        <v>11</v>
      </c>
      <c r="Q29" s="25">
        <f t="shared" si="14"/>
        <v>0.7857142857142857</v>
      </c>
      <c r="R29" s="39">
        <v>158</v>
      </c>
      <c r="T29" s="25">
        <f t="shared" si="15"/>
        <v>0.84042553191489366</v>
      </c>
      <c r="U29" s="39">
        <v>244</v>
      </c>
      <c r="W29" s="25">
        <f t="shared" si="16"/>
        <v>0.83848797250859108</v>
      </c>
      <c r="X29" s="39">
        <v>3476</v>
      </c>
      <c r="Z29" s="25">
        <f t="shared" si="17"/>
        <v>0.89680082559339525</v>
      </c>
      <c r="AA29" s="39">
        <v>343</v>
      </c>
      <c r="AC29" s="25">
        <f t="shared" si="18"/>
        <v>0.8955613577023499</v>
      </c>
      <c r="AD29" s="39">
        <v>194</v>
      </c>
      <c r="AE29" s="22"/>
      <c r="AF29" s="25">
        <f t="shared" si="19"/>
        <v>0.82905982905982911</v>
      </c>
    </row>
    <row r="30" spans="1:32" ht="16.5">
      <c r="A30" s="26"/>
      <c r="B30" s="23">
        <v>2008</v>
      </c>
      <c r="C30" s="39">
        <v>5120</v>
      </c>
      <c r="E30" s="25">
        <f t="shared" si="10"/>
        <v>0.88858035404373481</v>
      </c>
      <c r="F30" s="39">
        <v>234</v>
      </c>
      <c r="H30" s="25">
        <f t="shared" si="11"/>
        <v>0.74522292993630568</v>
      </c>
      <c r="I30" s="39">
        <v>587</v>
      </c>
      <c r="K30" s="25">
        <f t="shared" si="12"/>
        <v>0.89755351681957185</v>
      </c>
      <c r="L30" s="39">
        <v>2</v>
      </c>
      <c r="N30" s="25">
        <f t="shared" si="13"/>
        <v>1</v>
      </c>
      <c r="O30" s="39">
        <v>7</v>
      </c>
      <c r="Q30" s="25">
        <f t="shared" si="14"/>
        <v>0.63636363636363635</v>
      </c>
      <c r="R30" s="39">
        <v>191</v>
      </c>
      <c r="T30" s="25">
        <f t="shared" si="15"/>
        <v>0.89252336448598135</v>
      </c>
      <c r="U30" s="39">
        <v>203</v>
      </c>
      <c r="W30" s="25">
        <f t="shared" si="16"/>
        <v>0.86752136752136755</v>
      </c>
      <c r="X30" s="39">
        <v>3464</v>
      </c>
      <c r="Z30" s="25">
        <f t="shared" si="17"/>
        <v>0.90491118077324972</v>
      </c>
      <c r="AA30" s="39">
        <v>245</v>
      </c>
      <c r="AC30" s="25">
        <f t="shared" si="18"/>
        <v>0.88129496402877694</v>
      </c>
      <c r="AD30" s="39">
        <v>187</v>
      </c>
      <c r="AE30" s="22"/>
      <c r="AF30" s="25">
        <f t="shared" si="19"/>
        <v>0.82378854625550657</v>
      </c>
    </row>
    <row r="31" spans="1:32" ht="16.5">
      <c r="A31" s="26"/>
      <c r="B31" s="23">
        <v>2009</v>
      </c>
      <c r="C31" s="39">
        <v>5339</v>
      </c>
      <c r="E31" s="25">
        <f t="shared" si="10"/>
        <v>0.88131396500495218</v>
      </c>
      <c r="F31" s="39">
        <v>178</v>
      </c>
      <c r="H31" s="25">
        <f t="shared" si="11"/>
        <v>0.73251028806584362</v>
      </c>
      <c r="I31" s="39">
        <v>661</v>
      </c>
      <c r="K31" s="25">
        <f t="shared" si="12"/>
        <v>0.90424076607387138</v>
      </c>
      <c r="L31" s="39">
        <v>2</v>
      </c>
      <c r="N31" s="25">
        <f t="shared" si="13"/>
        <v>1</v>
      </c>
      <c r="O31" s="39">
        <v>4</v>
      </c>
      <c r="Q31" s="25">
        <f t="shared" si="14"/>
        <v>0.5</v>
      </c>
      <c r="R31" s="39">
        <v>170</v>
      </c>
      <c r="T31" s="25">
        <f t="shared" si="15"/>
        <v>0.85</v>
      </c>
      <c r="U31" s="39">
        <v>213</v>
      </c>
      <c r="W31" s="25">
        <f t="shared" si="16"/>
        <v>0.84523809523809523</v>
      </c>
      <c r="X31" s="39">
        <v>3866</v>
      </c>
      <c r="Z31" s="25">
        <f t="shared" si="17"/>
        <v>0.8907834101382488</v>
      </c>
      <c r="AA31" s="39">
        <v>58</v>
      </c>
      <c r="AC31" s="25">
        <f t="shared" si="18"/>
        <v>0.92063492063492058</v>
      </c>
      <c r="AD31" s="39">
        <v>187</v>
      </c>
      <c r="AE31" s="22"/>
      <c r="AF31" s="25">
        <f t="shared" si="19"/>
        <v>0.85388127853881279</v>
      </c>
    </row>
    <row r="32" spans="1:32" ht="16.5">
      <c r="A32" s="26"/>
      <c r="B32" s="23">
        <v>2010</v>
      </c>
      <c r="C32" s="39">
        <f>SUM(F32,I32,L32,O32,R32,U32,X32,AA32,AD32)</f>
        <v>5780</v>
      </c>
      <c r="E32" s="25">
        <f t="shared" si="10"/>
        <v>0.89183767937046754</v>
      </c>
      <c r="F32" s="39">
        <v>218</v>
      </c>
      <c r="H32" s="25">
        <f t="shared" si="11"/>
        <v>0.77031802120141346</v>
      </c>
      <c r="I32" s="39">
        <v>782</v>
      </c>
      <c r="K32" s="25">
        <f t="shared" si="12"/>
        <v>0.88863636363636367</v>
      </c>
      <c r="L32" s="39">
        <v>0</v>
      </c>
      <c r="N32" s="25">
        <f t="shared" si="13"/>
        <v>0</v>
      </c>
      <c r="O32" s="39">
        <v>9</v>
      </c>
      <c r="Q32" s="25">
        <f t="shared" si="14"/>
        <v>0.81818181818181823</v>
      </c>
      <c r="R32" s="39">
        <v>177</v>
      </c>
      <c r="T32" s="25">
        <f t="shared" si="15"/>
        <v>0.83098591549295775</v>
      </c>
      <c r="U32" s="39">
        <v>228</v>
      </c>
      <c r="W32" s="25">
        <f t="shared" si="16"/>
        <v>0.8290909090909091</v>
      </c>
      <c r="X32" s="39">
        <v>4090</v>
      </c>
      <c r="Z32" s="25">
        <f t="shared" si="17"/>
        <v>0.90727595385980475</v>
      </c>
      <c r="AA32" s="39">
        <v>45</v>
      </c>
      <c r="AC32" s="25">
        <f t="shared" si="18"/>
        <v>0.84905660377358494</v>
      </c>
      <c r="AD32" s="39">
        <v>231</v>
      </c>
      <c r="AE32" s="22"/>
      <c r="AF32" s="25">
        <f t="shared" si="19"/>
        <v>0.89534883720930236</v>
      </c>
    </row>
    <row r="33" spans="1:32" ht="16.5">
      <c r="A33" s="26"/>
      <c r="B33" s="23"/>
      <c r="C33" s="22"/>
      <c r="AD33" s="22"/>
      <c r="AE33" s="22"/>
      <c r="AF33" s="22"/>
    </row>
    <row r="34" spans="1:32" ht="16.5">
      <c r="A34" s="26"/>
      <c r="B34" s="23"/>
      <c r="C34" s="22"/>
      <c r="AD34" s="22"/>
      <c r="AE34" s="22"/>
      <c r="AF34" s="22"/>
    </row>
    <row r="35" spans="1:32" ht="16.5">
      <c r="A35" s="26"/>
      <c r="B35" s="23"/>
      <c r="C35" s="37"/>
      <c r="D35" s="24"/>
      <c r="E35" s="25"/>
      <c r="F35" s="37"/>
      <c r="G35" s="24"/>
      <c r="H35" s="25"/>
      <c r="I35" s="37"/>
      <c r="J35" s="24"/>
      <c r="K35" s="25"/>
      <c r="L35" s="37"/>
      <c r="M35" s="24"/>
      <c r="N35" s="25"/>
      <c r="O35" s="37"/>
      <c r="P35" s="24"/>
      <c r="Q35" s="25"/>
      <c r="R35" s="37"/>
      <c r="S35" s="24"/>
      <c r="T35" s="25"/>
      <c r="U35" s="37"/>
      <c r="V35" s="24"/>
      <c r="W35" s="25"/>
      <c r="X35" s="37"/>
      <c r="Y35" s="24"/>
      <c r="Z35" s="25"/>
      <c r="AA35" s="37"/>
      <c r="AB35" s="24"/>
      <c r="AC35" s="25"/>
    </row>
    <row r="36" spans="1:32" ht="16.5">
      <c r="A36" s="26" t="s">
        <v>13</v>
      </c>
      <c r="B36" s="23">
        <v>2003</v>
      </c>
      <c r="C36" s="39">
        <v>590</v>
      </c>
      <c r="D36" s="24"/>
      <c r="E36" s="25">
        <f t="shared" ref="E36:E43" si="20">IF(C15=0,0,C36/C15)</f>
        <v>0.10653665583243048</v>
      </c>
      <c r="F36" s="39">
        <v>88</v>
      </c>
      <c r="G36" s="24"/>
      <c r="H36" s="25">
        <f t="shared" ref="H36:H43" si="21">IF(F15=0,0,F36/F15)</f>
        <v>0.22</v>
      </c>
      <c r="I36" s="39">
        <v>54</v>
      </c>
      <c r="J36" s="24"/>
      <c r="K36" s="25">
        <f t="shared" ref="K36:K43" si="22">IF(I15=0,0,I36/I15)</f>
        <v>7.209612817089453E-2</v>
      </c>
      <c r="L36" s="39">
        <v>0</v>
      </c>
      <c r="M36" s="24"/>
      <c r="N36" s="25">
        <f>IF(L15=0,0,L36/L15)</f>
        <v>0</v>
      </c>
      <c r="O36" s="39">
        <v>4</v>
      </c>
      <c r="P36" s="24"/>
      <c r="Q36" s="25">
        <f t="shared" ref="Q36:Q43" si="23">IF(O15=0,0,O36/O15)</f>
        <v>0.11428571428571428</v>
      </c>
      <c r="R36" s="39">
        <v>0</v>
      </c>
      <c r="S36" s="24"/>
      <c r="T36" s="25">
        <f t="shared" ref="T36:T43" si="24">IF(R15=0,0,R36/R15)</f>
        <v>0</v>
      </c>
      <c r="U36" s="39">
        <v>48</v>
      </c>
      <c r="V36" s="24"/>
      <c r="W36" s="25">
        <f t="shared" ref="W36:W43" si="25">IF(U15=0,0,U36/U15)</f>
        <v>0.19834710743801653</v>
      </c>
      <c r="X36" s="39">
        <v>352</v>
      </c>
      <c r="Y36" s="24"/>
      <c r="Z36" s="25">
        <f t="shared" ref="Z36:Z43" si="26">IF(X15=0,0,X36/X15)</f>
        <v>9.4294133404768277E-2</v>
      </c>
      <c r="AA36" s="39">
        <v>23</v>
      </c>
      <c r="AB36" s="24"/>
      <c r="AC36" s="25">
        <f t="shared" ref="AC36:AC43" si="27">IF(AA15=0,0,AA36/AA15)</f>
        <v>0.13529411764705881</v>
      </c>
      <c r="AD36" s="39">
        <v>21</v>
      </c>
      <c r="AF36" s="44">
        <f t="shared" ref="AF36:AF43" si="28">IF(AD15=0,0,AD36/AD15)</f>
        <v>0.10047846889952153</v>
      </c>
    </row>
    <row r="37" spans="1:32" ht="16.5">
      <c r="A37" s="26" t="s">
        <v>14</v>
      </c>
      <c r="B37" s="23">
        <v>2004</v>
      </c>
      <c r="C37" s="39">
        <v>598</v>
      </c>
      <c r="E37" s="25">
        <f t="shared" si="20"/>
        <v>9.9055822428358462E-2</v>
      </c>
      <c r="F37" s="39">
        <v>76</v>
      </c>
      <c r="H37" s="25">
        <f t="shared" si="21"/>
        <v>0.21408450704225351</v>
      </c>
      <c r="I37" s="39">
        <v>65</v>
      </c>
      <c r="K37" s="25">
        <f t="shared" si="22"/>
        <v>8.7601078167115903E-2</v>
      </c>
      <c r="L37" s="39">
        <v>0</v>
      </c>
      <c r="N37" s="25">
        <f>IF(L16=0,0,L37/L16)</f>
        <v>0</v>
      </c>
      <c r="O37" s="39">
        <v>11</v>
      </c>
      <c r="Q37" s="25">
        <f t="shared" si="23"/>
        <v>0.1864406779661017</v>
      </c>
      <c r="R37" s="39">
        <v>0</v>
      </c>
      <c r="T37" s="25">
        <f t="shared" si="24"/>
        <v>0</v>
      </c>
      <c r="U37" s="39">
        <v>38</v>
      </c>
      <c r="W37" s="25">
        <f t="shared" si="25"/>
        <v>0.14126394052044611</v>
      </c>
      <c r="X37" s="39">
        <v>343</v>
      </c>
      <c r="Z37" s="25">
        <f t="shared" si="26"/>
        <v>8.5344613087832796E-2</v>
      </c>
      <c r="AA37" s="39">
        <v>31</v>
      </c>
      <c r="AC37" s="25">
        <f t="shared" si="27"/>
        <v>0.10437710437710437</v>
      </c>
      <c r="AD37" s="39">
        <v>34</v>
      </c>
      <c r="AE37" s="22"/>
      <c r="AF37" s="44">
        <f t="shared" si="28"/>
        <v>0.11486486486486487</v>
      </c>
    </row>
    <row r="38" spans="1:32" ht="16.5">
      <c r="A38" s="26" t="s">
        <v>15</v>
      </c>
      <c r="B38" s="23">
        <v>2005</v>
      </c>
      <c r="C38" s="39">
        <v>652</v>
      </c>
      <c r="E38" s="25">
        <f t="shared" si="20"/>
        <v>0.10667539267015706</v>
      </c>
      <c r="F38" s="39">
        <v>93</v>
      </c>
      <c r="H38" s="25">
        <f t="shared" si="21"/>
        <v>0.24668435013262599</v>
      </c>
      <c r="I38" s="39">
        <v>69</v>
      </c>
      <c r="K38" s="25">
        <f t="shared" si="22"/>
        <v>9.1511936339522551E-2</v>
      </c>
      <c r="L38" s="39">
        <v>0</v>
      </c>
      <c r="N38" s="25">
        <f>IF(L17=0,0,L38/L17)</f>
        <v>0</v>
      </c>
      <c r="O38" s="39">
        <v>4</v>
      </c>
      <c r="Q38" s="25">
        <f t="shared" si="23"/>
        <v>0.30769230769230771</v>
      </c>
      <c r="R38" s="39">
        <v>25</v>
      </c>
      <c r="T38" s="25">
        <f t="shared" si="24"/>
        <v>0.13368983957219252</v>
      </c>
      <c r="U38" s="39">
        <v>39</v>
      </c>
      <c r="W38" s="25">
        <f t="shared" si="25"/>
        <v>0.11746987951807229</v>
      </c>
      <c r="X38" s="39">
        <v>367</v>
      </c>
      <c r="Z38" s="25">
        <f t="shared" si="26"/>
        <v>9.270017681232634E-2</v>
      </c>
      <c r="AA38" s="39">
        <v>30</v>
      </c>
      <c r="AC38" s="25">
        <f t="shared" si="27"/>
        <v>0.11538461538461539</v>
      </c>
      <c r="AD38" s="39">
        <v>25</v>
      </c>
      <c r="AE38" s="22"/>
      <c r="AF38" s="44">
        <f t="shared" si="28"/>
        <v>0.10869565217391304</v>
      </c>
    </row>
    <row r="39" spans="1:32" ht="16.5">
      <c r="A39" s="26"/>
      <c r="B39" s="23">
        <v>2006</v>
      </c>
      <c r="C39" s="39">
        <v>507</v>
      </c>
      <c r="E39" s="25">
        <f t="shared" si="20"/>
        <v>9.4132937244708503E-2</v>
      </c>
      <c r="F39" s="39">
        <v>52</v>
      </c>
      <c r="H39" s="25">
        <f t="shared" si="21"/>
        <v>0.1918819188191882</v>
      </c>
      <c r="I39" s="39">
        <v>42</v>
      </c>
      <c r="K39" s="25">
        <f t="shared" si="22"/>
        <v>7.0000000000000007E-2</v>
      </c>
      <c r="L39" s="39">
        <v>0</v>
      </c>
      <c r="N39" s="25">
        <f>IF(L10=0,0,L39/L10)</f>
        <v>0</v>
      </c>
      <c r="O39" s="39">
        <v>3</v>
      </c>
      <c r="Q39" s="25">
        <f t="shared" si="23"/>
        <v>0.25</v>
      </c>
      <c r="R39" s="39">
        <v>30</v>
      </c>
      <c r="T39" s="25">
        <f t="shared" si="24"/>
        <v>0.17964071856287425</v>
      </c>
      <c r="U39" s="39">
        <v>34</v>
      </c>
      <c r="W39" s="25">
        <f t="shared" si="25"/>
        <v>0.11409395973154363</v>
      </c>
      <c r="X39" s="39">
        <v>284</v>
      </c>
      <c r="Z39" s="25">
        <f t="shared" si="26"/>
        <v>7.9618727221754976E-2</v>
      </c>
      <c r="AA39" s="39">
        <v>38</v>
      </c>
      <c r="AC39" s="25">
        <f t="shared" si="27"/>
        <v>0.15447154471544716</v>
      </c>
      <c r="AD39" s="39">
        <v>24</v>
      </c>
      <c r="AE39" s="22"/>
      <c r="AF39" s="44">
        <f t="shared" si="28"/>
        <v>0.10666666666666667</v>
      </c>
    </row>
    <row r="40" spans="1:32" ht="15.75">
      <c r="B40" s="23">
        <v>2007</v>
      </c>
      <c r="C40" s="39">
        <f>SUM(F40,I40,L40,O40,U40,R40,X40,AA40,AD40,)</f>
        <v>583</v>
      </c>
      <c r="E40" s="25">
        <f t="shared" si="20"/>
        <v>9.7426470588235295E-2</v>
      </c>
      <c r="F40" s="39">
        <v>55</v>
      </c>
      <c r="H40" s="25">
        <f t="shared" si="21"/>
        <v>0.20522388059701493</v>
      </c>
      <c r="I40" s="39">
        <v>67</v>
      </c>
      <c r="K40" s="25">
        <f t="shared" si="22"/>
        <v>9.1906721536351169E-2</v>
      </c>
      <c r="L40" s="39">
        <v>0</v>
      </c>
      <c r="N40" s="25">
        <f>IF(L11=0,0,L40/L11)</f>
        <v>0</v>
      </c>
      <c r="O40" s="39">
        <v>3</v>
      </c>
      <c r="Q40" s="25">
        <f t="shared" si="23"/>
        <v>0.21428571428571427</v>
      </c>
      <c r="R40" s="39">
        <v>25</v>
      </c>
      <c r="T40" s="25">
        <f t="shared" si="24"/>
        <v>0.13297872340425532</v>
      </c>
      <c r="U40" s="39">
        <v>44</v>
      </c>
      <c r="W40" s="25">
        <f t="shared" si="25"/>
        <v>0.15120274914089346</v>
      </c>
      <c r="X40" s="39">
        <v>329</v>
      </c>
      <c r="Z40" s="25">
        <f t="shared" si="26"/>
        <v>8.4881320949432404E-2</v>
      </c>
      <c r="AA40" s="39">
        <v>32</v>
      </c>
      <c r="AC40" s="25">
        <f t="shared" si="27"/>
        <v>8.3550913838120106E-2</v>
      </c>
      <c r="AD40" s="39">
        <v>28</v>
      </c>
      <c r="AE40" s="22"/>
      <c r="AF40" s="44">
        <f t="shared" si="28"/>
        <v>0.11965811965811966</v>
      </c>
    </row>
    <row r="41" spans="1:32" ht="16.5">
      <c r="A41" s="26"/>
      <c r="B41" s="23">
        <v>2008</v>
      </c>
      <c r="C41" s="39">
        <v>526</v>
      </c>
      <c r="E41" s="25">
        <f t="shared" si="20"/>
        <v>9.1287747309961823E-2</v>
      </c>
      <c r="F41" s="39">
        <v>63</v>
      </c>
      <c r="H41" s="25">
        <f t="shared" si="21"/>
        <v>0.20063694267515925</v>
      </c>
      <c r="I41" s="39">
        <v>54</v>
      </c>
      <c r="K41" s="25">
        <f t="shared" si="22"/>
        <v>8.2568807339449546E-2</v>
      </c>
      <c r="L41" s="39">
        <v>0</v>
      </c>
      <c r="N41" s="25">
        <f>IF(L12=0,0,L41/L12)</f>
        <v>0</v>
      </c>
      <c r="O41" s="39">
        <v>3</v>
      </c>
      <c r="Q41" s="25">
        <f t="shared" si="23"/>
        <v>0.27272727272727271</v>
      </c>
      <c r="R41" s="39">
        <v>20</v>
      </c>
      <c r="T41" s="25">
        <f t="shared" si="24"/>
        <v>9.3457943925233641E-2</v>
      </c>
      <c r="U41" s="39">
        <v>22</v>
      </c>
      <c r="W41" s="25">
        <f t="shared" si="25"/>
        <v>9.4017094017094016E-2</v>
      </c>
      <c r="X41" s="39">
        <v>319</v>
      </c>
      <c r="Z41" s="25">
        <f t="shared" si="26"/>
        <v>8.3333333333333329E-2</v>
      </c>
      <c r="AA41" s="39">
        <v>24</v>
      </c>
      <c r="AC41" s="25">
        <f t="shared" si="27"/>
        <v>8.6330935251798566E-2</v>
      </c>
      <c r="AD41" s="39">
        <v>21</v>
      </c>
      <c r="AE41" s="22"/>
      <c r="AF41" s="44">
        <f t="shared" si="28"/>
        <v>9.2511013215859028E-2</v>
      </c>
    </row>
    <row r="42" spans="1:32" ht="16.5">
      <c r="A42" s="26"/>
      <c r="B42" s="23">
        <v>2009</v>
      </c>
      <c r="C42" s="39">
        <v>592</v>
      </c>
      <c r="E42" s="25">
        <f t="shared" si="20"/>
        <v>9.7722020468801588E-2</v>
      </c>
      <c r="F42" s="39">
        <v>56</v>
      </c>
      <c r="H42" s="25">
        <f t="shared" si="21"/>
        <v>0.23045267489711935</v>
      </c>
      <c r="I42" s="39">
        <v>53</v>
      </c>
      <c r="K42" s="25">
        <f t="shared" si="22"/>
        <v>7.2503419972640218E-2</v>
      </c>
      <c r="L42" s="39">
        <v>0</v>
      </c>
      <c r="N42" s="25">
        <f>IF(L21=0,0,L42/L21)</f>
        <v>0</v>
      </c>
      <c r="O42" s="39">
        <v>3</v>
      </c>
      <c r="Q42" s="25">
        <f t="shared" si="23"/>
        <v>0.375</v>
      </c>
      <c r="R42" s="39">
        <v>23</v>
      </c>
      <c r="T42" s="25">
        <f t="shared" si="24"/>
        <v>0.115</v>
      </c>
      <c r="U42" s="39">
        <v>36</v>
      </c>
      <c r="W42" s="25">
        <f t="shared" si="25"/>
        <v>0.14285714285714285</v>
      </c>
      <c r="X42" s="39">
        <v>394</v>
      </c>
      <c r="Z42" s="25">
        <f t="shared" si="26"/>
        <v>9.0783410138248852E-2</v>
      </c>
      <c r="AA42" s="39">
        <v>5</v>
      </c>
      <c r="AC42" s="25">
        <f t="shared" si="27"/>
        <v>7.9365079365079361E-2</v>
      </c>
      <c r="AD42" s="39">
        <v>22</v>
      </c>
      <c r="AE42" s="22"/>
      <c r="AF42" s="44">
        <f t="shared" si="28"/>
        <v>0.1004566210045662</v>
      </c>
    </row>
    <row r="43" spans="1:32" ht="16.5">
      <c r="A43" s="26"/>
      <c r="B43" s="23">
        <v>2010</v>
      </c>
      <c r="C43" s="39">
        <f>SUM(F43,I43,L43,O43,R43,U43,X43,AA43,AD43)</f>
        <v>566</v>
      </c>
      <c r="E43" s="25">
        <f t="shared" si="20"/>
        <v>8.7332201820706681E-2</v>
      </c>
      <c r="F43" s="39">
        <v>55</v>
      </c>
      <c r="H43" s="25">
        <f t="shared" si="21"/>
        <v>0.19434628975265017</v>
      </c>
      <c r="I43" s="39">
        <v>76</v>
      </c>
      <c r="K43" s="25">
        <f t="shared" si="22"/>
        <v>8.6363636363636365E-2</v>
      </c>
      <c r="L43" s="39">
        <v>0</v>
      </c>
      <c r="N43" s="25">
        <f>IF(L22=0,0,L43/L22)</f>
        <v>0</v>
      </c>
      <c r="O43" s="39">
        <v>2</v>
      </c>
      <c r="Q43" s="25">
        <f t="shared" si="23"/>
        <v>0.18181818181818182</v>
      </c>
      <c r="R43" s="39">
        <v>30</v>
      </c>
      <c r="T43" s="25">
        <f t="shared" si="24"/>
        <v>0.14084507042253522</v>
      </c>
      <c r="U43" s="39">
        <v>34</v>
      </c>
      <c r="W43" s="25">
        <f t="shared" si="25"/>
        <v>0.12363636363636364</v>
      </c>
      <c r="X43" s="39">
        <v>350</v>
      </c>
      <c r="Z43" s="25">
        <f t="shared" si="26"/>
        <v>7.7639751552795025E-2</v>
      </c>
      <c r="AA43" s="39">
        <v>5</v>
      </c>
      <c r="AC43" s="25">
        <f t="shared" si="27"/>
        <v>9.4339622641509441E-2</v>
      </c>
      <c r="AD43" s="39">
        <v>14</v>
      </c>
      <c r="AE43" s="22"/>
      <c r="AF43" s="44">
        <f t="shared" si="28"/>
        <v>5.4263565891472867E-2</v>
      </c>
    </row>
    <row r="44" spans="1:32" ht="16.5">
      <c r="A44" s="26"/>
      <c r="C44" s="22"/>
      <c r="AD44" s="22"/>
      <c r="AE44" s="22"/>
      <c r="AF44" s="22"/>
    </row>
    <row r="45" spans="1:32" ht="16.5">
      <c r="A45" s="26"/>
      <c r="B45" s="23"/>
      <c r="C45" s="22"/>
      <c r="AD45" s="22"/>
      <c r="AE45" s="22"/>
      <c r="AF45" s="22"/>
    </row>
    <row r="46" spans="1:32">
      <c r="C46" s="22"/>
      <c r="AD46" s="22"/>
      <c r="AE46" s="22"/>
      <c r="AF46" s="22"/>
    </row>
    <row r="47" spans="1:32" ht="16.5">
      <c r="A47" s="26" t="s">
        <v>16</v>
      </c>
      <c r="B47" s="23">
        <v>2003</v>
      </c>
      <c r="C47" s="39">
        <v>118</v>
      </c>
      <c r="D47" s="24"/>
      <c r="E47" s="25">
        <f t="shared" ref="E47:E54" si="29">IF(C15=0,0,C47/C15)</f>
        <v>2.1307331166486095E-2</v>
      </c>
      <c r="F47" s="39">
        <v>15</v>
      </c>
      <c r="G47" s="24"/>
      <c r="H47" s="25">
        <f t="shared" ref="H47:H54" si="30">IF(F15=0,0,F47/F15)</f>
        <v>3.7499999999999999E-2</v>
      </c>
      <c r="I47" s="39">
        <v>22</v>
      </c>
      <c r="J47" s="24"/>
      <c r="K47" s="25">
        <f t="shared" ref="K47:K54" si="31">IF(I15=0,0,I47/I15)</f>
        <v>2.9372496662216287E-2</v>
      </c>
      <c r="L47" s="39">
        <v>0</v>
      </c>
      <c r="M47" s="24"/>
      <c r="N47" s="25">
        <f t="shared" ref="N47:N54" si="32">IF(L15=0,0,L47/L15)</f>
        <v>0</v>
      </c>
      <c r="O47" s="39">
        <v>3</v>
      </c>
      <c r="P47" s="24"/>
      <c r="Q47" s="25">
        <f t="shared" ref="Q47:Q54" si="33">IF(O15=0,0,O47/O15)</f>
        <v>8.5714285714285715E-2</v>
      </c>
      <c r="R47" s="39">
        <v>0</v>
      </c>
      <c r="S47" s="24"/>
      <c r="T47" s="25">
        <f t="shared" ref="T47:T54" si="34">IF(R15=0,0,R47/R15)</f>
        <v>0</v>
      </c>
      <c r="U47" s="39">
        <v>8</v>
      </c>
      <c r="V47" s="24"/>
      <c r="W47" s="25">
        <f t="shared" ref="W47:W54" si="35">IF(U15=0,0,U47/U15)</f>
        <v>3.3057851239669422E-2</v>
      </c>
      <c r="X47" s="39">
        <v>60</v>
      </c>
      <c r="Y47" s="24"/>
      <c r="Z47" s="25">
        <f t="shared" ref="Z47:Z54" si="36">IF(X15=0,0,X47/X15)</f>
        <v>1.6072863648540048E-2</v>
      </c>
      <c r="AA47" s="39">
        <v>1</v>
      </c>
      <c r="AB47" s="24"/>
      <c r="AC47" s="25">
        <f t="shared" ref="AC47:AC54" si="37">IF(AA15=0,0,AA47/AA15)</f>
        <v>5.8823529411764705E-3</v>
      </c>
      <c r="AD47" s="39">
        <v>9</v>
      </c>
      <c r="AF47" s="45">
        <f t="shared" ref="AF47:AF54" si="38">IF(AD15=0,0,AD47/AD15)</f>
        <v>4.3062200956937802E-2</v>
      </c>
    </row>
    <row r="48" spans="1:32" ht="16.5">
      <c r="A48" s="26" t="s">
        <v>17</v>
      </c>
      <c r="B48" s="23">
        <v>2004</v>
      </c>
      <c r="C48" s="39">
        <v>158</v>
      </c>
      <c r="E48" s="25">
        <f t="shared" si="29"/>
        <v>2.6171939705151564E-2</v>
      </c>
      <c r="F48" s="39">
        <v>17</v>
      </c>
      <c r="H48" s="25">
        <f t="shared" si="30"/>
        <v>4.788732394366197E-2</v>
      </c>
      <c r="I48" s="39">
        <v>15</v>
      </c>
      <c r="K48" s="25">
        <f t="shared" si="31"/>
        <v>2.0215633423180591E-2</v>
      </c>
      <c r="L48" s="39">
        <v>0</v>
      </c>
      <c r="N48" s="25">
        <f t="shared" si="32"/>
        <v>0</v>
      </c>
      <c r="O48" s="39">
        <v>2</v>
      </c>
      <c r="Q48" s="25">
        <f t="shared" si="33"/>
        <v>3.3898305084745763E-2</v>
      </c>
      <c r="R48" s="39">
        <v>0</v>
      </c>
      <c r="T48" s="25">
        <f t="shared" si="34"/>
        <v>0</v>
      </c>
      <c r="U48" s="39">
        <v>10</v>
      </c>
      <c r="W48" s="25">
        <f t="shared" si="35"/>
        <v>3.717472118959108E-2</v>
      </c>
      <c r="X48" s="39">
        <v>88</v>
      </c>
      <c r="Z48" s="25">
        <f t="shared" si="36"/>
        <v>2.1895994028365263E-2</v>
      </c>
      <c r="AA48" s="39">
        <v>5</v>
      </c>
      <c r="AC48" s="25">
        <f t="shared" si="37"/>
        <v>1.6835016835016835E-2</v>
      </c>
      <c r="AD48" s="39">
        <v>21</v>
      </c>
      <c r="AE48" s="22"/>
      <c r="AF48" s="45">
        <f t="shared" si="38"/>
        <v>7.0945945945945943E-2</v>
      </c>
    </row>
    <row r="49" spans="1:33" ht="15.75">
      <c r="B49" s="23">
        <v>2005</v>
      </c>
      <c r="C49" s="39">
        <v>131</v>
      </c>
      <c r="E49" s="25">
        <f t="shared" si="29"/>
        <v>2.1433246073298429E-2</v>
      </c>
      <c r="F49" s="39">
        <v>12</v>
      </c>
      <c r="H49" s="25">
        <f t="shared" si="30"/>
        <v>3.1830238726790451E-2</v>
      </c>
      <c r="I49" s="39">
        <v>8</v>
      </c>
      <c r="K49" s="25">
        <f t="shared" si="31"/>
        <v>1.0610079575596816E-2</v>
      </c>
      <c r="L49" s="39">
        <v>0</v>
      </c>
      <c r="N49" s="25">
        <f t="shared" si="32"/>
        <v>0</v>
      </c>
      <c r="O49" s="39">
        <v>0</v>
      </c>
      <c r="Q49" s="25">
        <f t="shared" si="33"/>
        <v>0</v>
      </c>
      <c r="R49" s="39">
        <v>8</v>
      </c>
      <c r="T49" s="25">
        <f t="shared" si="34"/>
        <v>4.2780748663101602E-2</v>
      </c>
      <c r="U49" s="39">
        <v>10</v>
      </c>
      <c r="W49" s="25">
        <f t="shared" si="35"/>
        <v>3.0120481927710843E-2</v>
      </c>
      <c r="X49" s="39">
        <v>79</v>
      </c>
      <c r="Z49" s="25">
        <f t="shared" si="36"/>
        <v>1.9954533973225563E-2</v>
      </c>
      <c r="AA49" s="39">
        <v>3</v>
      </c>
      <c r="AC49" s="25">
        <f t="shared" si="37"/>
        <v>1.1538461538461539E-2</v>
      </c>
      <c r="AD49" s="39">
        <v>14</v>
      </c>
      <c r="AE49" s="22"/>
      <c r="AF49" s="45">
        <f t="shared" si="38"/>
        <v>6.0869565217391307E-2</v>
      </c>
    </row>
    <row r="50" spans="1:33" ht="16.5">
      <c r="A50" s="47"/>
      <c r="B50" s="23">
        <v>2006</v>
      </c>
      <c r="C50" s="39">
        <v>92</v>
      </c>
      <c r="D50" s="48"/>
      <c r="E50" s="25">
        <f t="shared" si="29"/>
        <v>1.708132194578537E-2</v>
      </c>
      <c r="F50" s="39">
        <v>9</v>
      </c>
      <c r="G50" s="48"/>
      <c r="H50" s="25">
        <f t="shared" si="30"/>
        <v>3.3210332103321034E-2</v>
      </c>
      <c r="I50" s="39">
        <v>11</v>
      </c>
      <c r="J50" s="48"/>
      <c r="K50" s="25">
        <f t="shared" si="31"/>
        <v>1.8333333333333333E-2</v>
      </c>
      <c r="L50" s="39">
        <v>0</v>
      </c>
      <c r="M50" s="48"/>
      <c r="N50" s="25">
        <f t="shared" si="32"/>
        <v>0</v>
      </c>
      <c r="O50" s="39">
        <v>0</v>
      </c>
      <c r="P50" s="48"/>
      <c r="Q50" s="25">
        <f t="shared" si="33"/>
        <v>0</v>
      </c>
      <c r="R50" s="39">
        <v>7</v>
      </c>
      <c r="S50" s="48"/>
      <c r="T50" s="25">
        <f t="shared" si="34"/>
        <v>4.1916167664670656E-2</v>
      </c>
      <c r="U50" s="39">
        <v>10</v>
      </c>
      <c r="V50" s="48"/>
      <c r="W50" s="25">
        <f t="shared" si="35"/>
        <v>3.3557046979865772E-2</v>
      </c>
      <c r="X50" s="39">
        <v>41</v>
      </c>
      <c r="Y50" s="48"/>
      <c r="Z50" s="25">
        <f t="shared" si="36"/>
        <v>1.1494252873563218E-2</v>
      </c>
      <c r="AA50" s="39">
        <v>4</v>
      </c>
      <c r="AB50" s="48"/>
      <c r="AC50" s="25">
        <f t="shared" si="37"/>
        <v>1.6260162601626018E-2</v>
      </c>
      <c r="AD50" s="39">
        <v>10</v>
      </c>
      <c r="AE50" s="49"/>
      <c r="AF50" s="25">
        <f t="shared" si="38"/>
        <v>4.4444444444444446E-2</v>
      </c>
    </row>
    <row r="51" spans="1:33" ht="16.5">
      <c r="A51" s="47"/>
      <c r="B51" s="23">
        <v>2007</v>
      </c>
      <c r="C51" s="39">
        <f>SUM(F51,I51,L51,O51,U51,R51,X51,AA51,AD51,)</f>
        <v>125</v>
      </c>
      <c r="D51" s="48"/>
      <c r="E51" s="25">
        <f t="shared" si="29"/>
        <v>2.088903743315508E-2</v>
      </c>
      <c r="F51" s="39">
        <v>10</v>
      </c>
      <c r="G51" s="48"/>
      <c r="H51" s="25">
        <f t="shared" si="30"/>
        <v>3.7313432835820892E-2</v>
      </c>
      <c r="I51" s="39">
        <v>16</v>
      </c>
      <c r="J51" s="48"/>
      <c r="K51" s="25">
        <f t="shared" si="31"/>
        <v>2.194787379972565E-2</v>
      </c>
      <c r="L51" s="39">
        <v>0</v>
      </c>
      <c r="M51" s="48"/>
      <c r="N51" s="25">
        <f t="shared" si="32"/>
        <v>0</v>
      </c>
      <c r="O51" s="39">
        <v>0</v>
      </c>
      <c r="P51" s="48"/>
      <c r="Q51" s="25">
        <f t="shared" si="33"/>
        <v>0</v>
      </c>
      <c r="R51" s="39">
        <v>5</v>
      </c>
      <c r="S51" s="48"/>
      <c r="T51" s="25">
        <f t="shared" si="34"/>
        <v>2.6595744680851064E-2</v>
      </c>
      <c r="U51" s="39">
        <v>3</v>
      </c>
      <c r="V51" s="48"/>
      <c r="W51" s="25">
        <f t="shared" si="35"/>
        <v>1.0309278350515464E-2</v>
      </c>
      <c r="X51" s="39">
        <v>71</v>
      </c>
      <c r="Y51" s="48"/>
      <c r="Z51" s="25">
        <f t="shared" si="36"/>
        <v>1.8317853457172344E-2</v>
      </c>
      <c r="AA51" s="39">
        <v>8</v>
      </c>
      <c r="AB51" s="48"/>
      <c r="AC51" s="25">
        <f t="shared" si="37"/>
        <v>2.0887728459530026E-2</v>
      </c>
      <c r="AD51" s="39">
        <v>12</v>
      </c>
      <c r="AE51" s="49"/>
      <c r="AF51" s="25">
        <f t="shared" si="38"/>
        <v>5.128205128205128E-2</v>
      </c>
    </row>
    <row r="52" spans="1:33" ht="16.5">
      <c r="A52" s="47"/>
      <c r="B52" s="23">
        <v>2008</v>
      </c>
      <c r="C52" s="39">
        <v>116</v>
      </c>
      <c r="D52" s="48"/>
      <c r="E52" s="25">
        <f t="shared" si="29"/>
        <v>2.0131898646303367E-2</v>
      </c>
      <c r="F52" s="39">
        <v>17</v>
      </c>
      <c r="G52" s="48"/>
      <c r="H52" s="25">
        <f t="shared" si="30"/>
        <v>5.4140127388535034E-2</v>
      </c>
      <c r="I52" s="39">
        <v>13</v>
      </c>
      <c r="J52" s="48"/>
      <c r="K52" s="25">
        <f t="shared" si="31"/>
        <v>1.9877675840978593E-2</v>
      </c>
      <c r="L52" s="39">
        <v>0</v>
      </c>
      <c r="M52" s="48"/>
      <c r="N52" s="25">
        <f t="shared" si="32"/>
        <v>0</v>
      </c>
      <c r="O52" s="39">
        <v>1</v>
      </c>
      <c r="P52" s="48"/>
      <c r="Q52" s="25">
        <f t="shared" si="33"/>
        <v>9.0909090909090912E-2</v>
      </c>
      <c r="R52" s="39">
        <v>3</v>
      </c>
      <c r="S52" s="48"/>
      <c r="T52" s="25">
        <f t="shared" si="34"/>
        <v>1.4018691588785047E-2</v>
      </c>
      <c r="U52" s="39">
        <v>9</v>
      </c>
      <c r="V52" s="48"/>
      <c r="W52" s="25">
        <f t="shared" si="35"/>
        <v>3.8461538461538464E-2</v>
      </c>
      <c r="X52" s="39">
        <v>45</v>
      </c>
      <c r="Y52" s="48"/>
      <c r="Z52" s="25">
        <f t="shared" si="36"/>
        <v>1.1755485893416929E-2</v>
      </c>
      <c r="AA52" s="39">
        <v>9</v>
      </c>
      <c r="AB52" s="48"/>
      <c r="AC52" s="25">
        <f t="shared" si="37"/>
        <v>3.237410071942446E-2</v>
      </c>
      <c r="AD52" s="39">
        <v>19</v>
      </c>
      <c r="AE52" s="49"/>
      <c r="AF52" s="25">
        <f t="shared" si="38"/>
        <v>8.3700440528634359E-2</v>
      </c>
    </row>
    <row r="53" spans="1:33" ht="16.5">
      <c r="A53" s="47"/>
      <c r="B53" s="23">
        <v>2009</v>
      </c>
      <c r="C53" s="39">
        <v>127</v>
      </c>
      <c r="D53" s="48"/>
      <c r="E53" s="25">
        <f t="shared" si="29"/>
        <v>2.0964014526246286E-2</v>
      </c>
      <c r="F53" s="39">
        <v>9</v>
      </c>
      <c r="G53" s="48"/>
      <c r="H53" s="25">
        <f t="shared" si="30"/>
        <v>3.7037037037037035E-2</v>
      </c>
      <c r="I53" s="39">
        <v>17</v>
      </c>
      <c r="J53" s="48"/>
      <c r="K53" s="25">
        <f t="shared" si="31"/>
        <v>2.3255813953488372E-2</v>
      </c>
      <c r="L53" s="39">
        <v>0</v>
      </c>
      <c r="M53" s="48"/>
      <c r="N53" s="25">
        <f t="shared" si="32"/>
        <v>0</v>
      </c>
      <c r="O53" s="39">
        <v>1</v>
      </c>
      <c r="P53" s="48"/>
      <c r="Q53" s="25">
        <f t="shared" si="33"/>
        <v>0.125</v>
      </c>
      <c r="R53" s="39">
        <v>7</v>
      </c>
      <c r="S53" s="48"/>
      <c r="T53" s="25">
        <f t="shared" si="34"/>
        <v>3.5000000000000003E-2</v>
      </c>
      <c r="U53" s="39">
        <v>3</v>
      </c>
      <c r="V53" s="48"/>
      <c r="W53" s="25">
        <f t="shared" si="35"/>
        <v>1.1904761904761904E-2</v>
      </c>
      <c r="X53" s="39">
        <v>80</v>
      </c>
      <c r="Y53" s="48"/>
      <c r="Z53" s="25">
        <f t="shared" si="36"/>
        <v>1.8433179723502304E-2</v>
      </c>
      <c r="AA53" s="39">
        <v>0</v>
      </c>
      <c r="AB53" s="48"/>
      <c r="AC53" s="25">
        <f t="shared" si="37"/>
        <v>0</v>
      </c>
      <c r="AD53" s="39">
        <v>10</v>
      </c>
      <c r="AE53" s="49"/>
      <c r="AF53" s="25">
        <f t="shared" si="38"/>
        <v>4.5662100456621002E-2</v>
      </c>
    </row>
    <row r="54" spans="1:33" ht="16.5">
      <c r="A54" s="47"/>
      <c r="B54" s="23">
        <v>2010</v>
      </c>
      <c r="C54" s="39">
        <f>SUM(F54,I54,L54,O54,R54,U54,X54,AA54,AD54)</f>
        <v>135</v>
      </c>
      <c r="D54" s="48"/>
      <c r="E54" s="25">
        <f t="shared" si="29"/>
        <v>2.08301188088258E-2</v>
      </c>
      <c r="F54" s="39">
        <v>10</v>
      </c>
      <c r="G54" s="48"/>
      <c r="H54" s="25">
        <f t="shared" si="30"/>
        <v>3.5335689045936397E-2</v>
      </c>
      <c r="I54" s="39">
        <v>22</v>
      </c>
      <c r="J54" s="48"/>
      <c r="K54" s="25">
        <f t="shared" si="31"/>
        <v>2.5000000000000001E-2</v>
      </c>
      <c r="L54" s="39">
        <v>0</v>
      </c>
      <c r="M54" s="48"/>
      <c r="N54" s="25">
        <f t="shared" si="32"/>
        <v>0</v>
      </c>
      <c r="O54" s="39">
        <v>0</v>
      </c>
      <c r="P54" s="48"/>
      <c r="Q54" s="25">
        <f t="shared" si="33"/>
        <v>0</v>
      </c>
      <c r="R54" s="39">
        <v>6</v>
      </c>
      <c r="S54" s="48"/>
      <c r="T54" s="25">
        <f t="shared" si="34"/>
        <v>2.8169014084507043E-2</v>
      </c>
      <c r="U54" s="39">
        <v>13</v>
      </c>
      <c r="V54" s="48"/>
      <c r="W54" s="25">
        <f t="shared" si="35"/>
        <v>4.7272727272727272E-2</v>
      </c>
      <c r="X54" s="39">
        <v>68</v>
      </c>
      <c r="Y54" s="48"/>
      <c r="Z54" s="25">
        <f t="shared" si="36"/>
        <v>1.5084294587400177E-2</v>
      </c>
      <c r="AA54" s="39">
        <v>3</v>
      </c>
      <c r="AB54" s="48"/>
      <c r="AC54" s="25">
        <f t="shared" si="37"/>
        <v>5.6603773584905662E-2</v>
      </c>
      <c r="AD54" s="39">
        <v>13</v>
      </c>
      <c r="AE54" s="49"/>
      <c r="AF54" s="25">
        <f t="shared" si="38"/>
        <v>5.0387596899224806E-2</v>
      </c>
    </row>
    <row r="55" spans="1:33" ht="16.5">
      <c r="A55" s="28"/>
      <c r="B55" s="50"/>
      <c r="C55" s="5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46"/>
      <c r="AE55" s="46"/>
      <c r="AF55" s="46"/>
    </row>
    <row r="56" spans="1:33" ht="16.5">
      <c r="A56" s="26"/>
      <c r="B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33" s="33" customFormat="1" ht="16.5">
      <c r="A57" s="30" t="s">
        <v>22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14" t="s">
        <v>18</v>
      </c>
      <c r="AD57" s="32"/>
      <c r="AG57" s="32"/>
    </row>
    <row r="58" spans="1:33" s="12" customFormat="1" ht="16.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M58" s="14"/>
      <c r="N58" s="14"/>
      <c r="O58" s="14"/>
      <c r="P58" s="14"/>
      <c r="Q58" s="14"/>
      <c r="S58" s="14"/>
      <c r="T58" s="14"/>
      <c r="U58" s="14"/>
      <c r="V58" s="14"/>
      <c r="W58" s="14"/>
      <c r="Y58" s="14"/>
      <c r="Z58" s="14"/>
      <c r="AA58" s="14"/>
      <c r="AB58" s="14"/>
      <c r="AC58" s="14" t="s">
        <v>25</v>
      </c>
      <c r="AD58" s="16"/>
      <c r="AG58" s="16"/>
    </row>
    <row r="59" spans="1:33" s="12" customFormat="1" ht="15.75">
      <c r="A59" s="11"/>
      <c r="B59" s="14"/>
      <c r="C59" s="14"/>
      <c r="D59" s="14"/>
      <c r="E59" s="14"/>
      <c r="F59" s="14"/>
      <c r="G59" s="14"/>
      <c r="H59" s="14"/>
      <c r="I59" s="14"/>
      <c r="J59" s="14"/>
      <c r="K59" s="14"/>
      <c r="M59" s="14"/>
      <c r="N59" s="34"/>
      <c r="O59" s="14"/>
      <c r="P59" s="14"/>
      <c r="Q59" s="14"/>
      <c r="S59" s="14"/>
      <c r="T59" s="34"/>
      <c r="U59" s="14"/>
      <c r="V59" s="14"/>
      <c r="W59" s="34"/>
      <c r="Y59" s="14"/>
      <c r="Z59" s="34"/>
      <c r="AA59" s="14"/>
      <c r="AB59" s="14"/>
      <c r="AC59" s="14" t="s">
        <v>26</v>
      </c>
      <c r="AD59" s="16"/>
      <c r="AG59" s="16"/>
    </row>
    <row r="60" spans="1:33" s="12" customFormat="1" ht="15.75">
      <c r="B60" s="14"/>
      <c r="C60" s="14"/>
      <c r="D60" s="14"/>
      <c r="E60" s="14"/>
      <c r="F60" s="14"/>
      <c r="G60" s="14"/>
      <c r="H60" s="14"/>
      <c r="I60" s="14"/>
      <c r="J60" s="14"/>
      <c r="K60" s="14"/>
      <c r="M60" s="14"/>
      <c r="N60" s="14"/>
      <c r="O60" s="14"/>
      <c r="P60" s="14"/>
      <c r="Q60" s="14"/>
      <c r="S60" s="14"/>
      <c r="T60" s="14"/>
      <c r="U60" s="14"/>
      <c r="V60" s="14"/>
      <c r="W60" s="34"/>
      <c r="Y60" s="14"/>
      <c r="Z60" s="14"/>
      <c r="AA60" s="14"/>
      <c r="AB60" s="14"/>
      <c r="AC60" s="14"/>
      <c r="AD60" s="16"/>
      <c r="AG60" s="16"/>
    </row>
    <row r="61" spans="1:33" s="12" customFormat="1" ht="16.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M61" s="14"/>
      <c r="N61" s="34"/>
      <c r="O61" s="14"/>
      <c r="P61" s="14"/>
      <c r="Q61" s="14"/>
      <c r="S61" s="14"/>
      <c r="T61" s="34"/>
      <c r="U61" s="14"/>
      <c r="V61" s="14"/>
      <c r="W61" s="34"/>
      <c r="Y61" s="14"/>
      <c r="Z61" s="34"/>
      <c r="AA61" s="14"/>
      <c r="AB61" s="14"/>
      <c r="AC61" s="14"/>
      <c r="AD61" s="16"/>
      <c r="AG61" s="16"/>
    </row>
    <row r="62" spans="1:33" s="12" customFormat="1" ht="15.75">
      <c r="B62" s="14"/>
      <c r="C62" s="14"/>
      <c r="D62" s="14"/>
      <c r="E62" s="14"/>
      <c r="F62" s="14"/>
      <c r="G62" s="14"/>
      <c r="H62" s="14"/>
      <c r="I62" s="14"/>
      <c r="J62" s="14"/>
      <c r="K62" s="14"/>
      <c r="M62" s="14"/>
      <c r="N62" s="34"/>
      <c r="O62" s="14"/>
      <c r="P62" s="14"/>
      <c r="Q62" s="14"/>
      <c r="S62" s="14"/>
      <c r="T62" s="34"/>
      <c r="U62" s="14"/>
      <c r="V62" s="14"/>
      <c r="W62" s="34"/>
      <c r="Y62" s="14"/>
      <c r="Z62" s="34"/>
      <c r="AA62" s="14"/>
      <c r="AB62" s="14"/>
      <c r="AC62" s="14"/>
      <c r="AD62" s="43"/>
      <c r="AE62" s="43"/>
      <c r="AF62" s="43"/>
      <c r="AG62" s="16"/>
    </row>
    <row r="63" spans="1:33" s="12" customFormat="1" ht="15.75">
      <c r="A63" s="35"/>
      <c r="B63" s="35"/>
      <c r="C63" s="1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11"/>
      <c r="AC63" s="11"/>
      <c r="AD63" s="43"/>
      <c r="AE63" s="43"/>
      <c r="AF63" s="43"/>
      <c r="AG63" s="16"/>
    </row>
    <row r="64" spans="1:33">
      <c r="B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>
      <c r="A65" s="36"/>
      <c r="B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>
      <c r="A66" s="36"/>
      <c r="B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>
      <c r="A67" s="36"/>
      <c r="B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>
      <c r="A68" s="36"/>
      <c r="B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>
      <c r="A69" s="36"/>
      <c r="B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>
      <c r="A70" s="36"/>
      <c r="B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>
      <c r="A71" s="36"/>
      <c r="B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>
      <c r="A72" s="36"/>
      <c r="B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</sheetData>
  <phoneticPr fontId="0" type="noConversion"/>
  <printOptions horizontalCentered="1" verticalCentered="1"/>
  <pageMargins left="0.25" right="0.25" top="0.5" bottom="0.5" header="0" footer="0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Fresh-Five Yrs after enter</vt:lpstr>
      <vt:lpstr>'4 Fresh-Five Yrs after enter'!Print_Area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2015-10-14T16:43:54Z</cp:lastPrinted>
  <dcterms:created xsi:type="dcterms:W3CDTF">2006-01-11T15:48:14Z</dcterms:created>
  <dcterms:modified xsi:type="dcterms:W3CDTF">2015-10-14T16:43:54Z</dcterms:modified>
</cp:coreProperties>
</file>