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85" windowWidth="15480" windowHeight="11640"/>
  </bookViews>
  <sheets>
    <sheet name="5 Fresh-Six Yrs after enter" sheetId="1" r:id="rId1"/>
  </sheets>
  <definedNames>
    <definedName name="_xlnm.Print_Area" localSheetId="0">'5 Fresh-Six Yrs after enter'!$A$1:$AF$78</definedName>
  </definedNames>
  <calcPr calcId="145621"/>
</workbook>
</file>

<file path=xl/calcChain.xml><?xml version="1.0" encoding="utf-8"?>
<calcChain xmlns="http://schemas.openxmlformats.org/spreadsheetml/2006/main">
  <c r="K47" i="1" l="1"/>
  <c r="H47" i="1"/>
  <c r="E47" i="1"/>
  <c r="AF47" i="1" l="1"/>
  <c r="AC47" i="1"/>
  <c r="AC38" i="1"/>
  <c r="AF38" i="1"/>
  <c r="Z38" i="1"/>
  <c r="Z47" i="1"/>
  <c r="W38" i="1"/>
  <c r="W47" i="1"/>
  <c r="T38" i="1"/>
  <c r="T47" i="1"/>
  <c r="Q38" i="1"/>
  <c r="Q47" i="1"/>
  <c r="N38" i="1"/>
  <c r="N47" i="1"/>
  <c r="K38" i="1"/>
  <c r="E38" i="1"/>
  <c r="H38" i="1"/>
  <c r="E29" i="1"/>
  <c r="H29" i="1"/>
  <c r="K29" i="1"/>
  <c r="N29" i="1"/>
  <c r="Q29" i="1"/>
  <c r="T29" i="1"/>
  <c r="W29" i="1"/>
  <c r="Z29" i="1"/>
  <c r="AF29" i="1"/>
  <c r="AC29" i="1"/>
  <c r="N20" i="1" l="1"/>
  <c r="AF20" i="1"/>
  <c r="AC20" i="1"/>
  <c r="Z20" i="1"/>
  <c r="W20" i="1"/>
  <c r="T20" i="1"/>
  <c r="Q20" i="1"/>
  <c r="K20" i="1"/>
  <c r="H20" i="1"/>
  <c r="E20" i="1"/>
  <c r="T15" i="1" l="1"/>
  <c r="T14" i="1"/>
  <c r="N15" i="1"/>
  <c r="N14" i="1"/>
  <c r="N18" i="1"/>
  <c r="N17" i="1"/>
  <c r="E19" i="1" l="1"/>
  <c r="AF46" i="1" l="1"/>
  <c r="AC46" i="1"/>
  <c r="Z46" i="1"/>
  <c r="W46" i="1"/>
  <c r="T46" i="1"/>
  <c r="Q46" i="1"/>
  <c r="N46" i="1"/>
  <c r="K46" i="1"/>
  <c r="H46" i="1"/>
  <c r="E46" i="1"/>
  <c r="AF37" i="1"/>
  <c r="AC37" i="1"/>
  <c r="Z37" i="1"/>
  <c r="W37" i="1"/>
  <c r="T37" i="1"/>
  <c r="Q37" i="1"/>
  <c r="N37" i="1"/>
  <c r="K37" i="1"/>
  <c r="H37" i="1"/>
  <c r="E37" i="1"/>
  <c r="AF28" i="1"/>
  <c r="AC28" i="1"/>
  <c r="Z28" i="1"/>
  <c r="W28" i="1"/>
  <c r="T28" i="1"/>
  <c r="Q28" i="1"/>
  <c r="E28" i="1"/>
  <c r="H28" i="1"/>
  <c r="K28" i="1"/>
  <c r="N28" i="1"/>
  <c r="AF19" i="1"/>
  <c r="AC19" i="1"/>
  <c r="Z19" i="1"/>
  <c r="W19" i="1"/>
  <c r="T19" i="1"/>
  <c r="N19" i="1"/>
  <c r="Q19" i="1"/>
  <c r="K19" i="1"/>
  <c r="H19" i="1"/>
  <c r="T27" i="1" l="1"/>
  <c r="C45" i="1"/>
  <c r="C36" i="1"/>
  <c r="C27" i="1"/>
  <c r="E27" i="1" s="1"/>
  <c r="C18" i="1"/>
  <c r="AF27" i="1"/>
  <c r="AF36" i="1"/>
  <c r="AF45" i="1"/>
  <c r="AC45" i="1"/>
  <c r="Z45" i="1"/>
  <c r="W45" i="1"/>
  <c r="T45" i="1"/>
  <c r="Q45" i="1"/>
  <c r="N45" i="1"/>
  <c r="K45" i="1"/>
  <c r="H45" i="1"/>
  <c r="H36" i="1"/>
  <c r="K36" i="1"/>
  <c r="N36" i="1"/>
  <c r="Z36" i="1"/>
  <c r="AC36" i="1"/>
  <c r="AC27" i="1"/>
  <c r="Z27" i="1"/>
  <c r="W27" i="1"/>
  <c r="W36" i="1"/>
  <c r="T36" i="1"/>
  <c r="Q36" i="1"/>
  <c r="Q27" i="1"/>
  <c r="N27" i="1"/>
  <c r="K27" i="1"/>
  <c r="H27" i="1"/>
  <c r="AF18" i="1"/>
  <c r="AC18" i="1"/>
  <c r="Z18" i="1"/>
  <c r="W18" i="1"/>
  <c r="T18" i="1"/>
  <c r="Q18" i="1"/>
  <c r="K18" i="1"/>
  <c r="H18" i="1"/>
  <c r="AF44" i="1"/>
  <c r="Z44" i="1"/>
  <c r="AC44" i="1"/>
  <c r="W44" i="1"/>
  <c r="T44" i="1"/>
  <c r="K44" i="1"/>
  <c r="E44" i="1"/>
  <c r="H44" i="1"/>
  <c r="N16" i="1"/>
  <c r="T17" i="1"/>
  <c r="AF35" i="1"/>
  <c r="AC35" i="1"/>
  <c r="Z35" i="1"/>
  <c r="W35" i="1"/>
  <c r="T35" i="1"/>
  <c r="Q44" i="1"/>
  <c r="Q35" i="1"/>
  <c r="N35" i="1"/>
  <c r="N44" i="1"/>
  <c r="K35" i="1"/>
  <c r="H35" i="1"/>
  <c r="E35" i="1"/>
  <c r="AF26" i="1"/>
  <c r="AC26" i="1"/>
  <c r="Z26" i="1"/>
  <c r="W26" i="1"/>
  <c r="T26" i="1"/>
  <c r="Q26" i="1"/>
  <c r="N26" i="1"/>
  <c r="K26" i="1"/>
  <c r="H26" i="1"/>
  <c r="E26" i="1"/>
  <c r="E25" i="1"/>
  <c r="AF17" i="1"/>
  <c r="AC17" i="1"/>
  <c r="Z17" i="1"/>
  <c r="W17" i="1"/>
  <c r="Q17" i="1"/>
  <c r="K17" i="1"/>
  <c r="H17" i="1"/>
  <c r="H16" i="1"/>
  <c r="E17" i="1"/>
  <c r="AF43" i="1"/>
  <c r="AC43" i="1"/>
  <c r="E43" i="1"/>
  <c r="H43" i="1"/>
  <c r="K43" i="1"/>
  <c r="N43" i="1"/>
  <c r="Q43" i="1"/>
  <c r="T43" i="1"/>
  <c r="W43" i="1"/>
  <c r="Z43" i="1"/>
  <c r="AF34" i="1"/>
  <c r="AC34" i="1"/>
  <c r="Z34" i="1"/>
  <c r="W34" i="1"/>
  <c r="T34" i="1"/>
  <c r="Q34" i="1"/>
  <c r="N34" i="1"/>
  <c r="K34" i="1"/>
  <c r="H34" i="1"/>
  <c r="E34" i="1"/>
  <c r="H25" i="1"/>
  <c r="K25" i="1"/>
  <c r="N25" i="1"/>
  <c r="Q25" i="1"/>
  <c r="T25" i="1"/>
  <c r="W25" i="1"/>
  <c r="Z25" i="1"/>
  <c r="AC25" i="1"/>
  <c r="AF25" i="1"/>
  <c r="T42" i="1"/>
  <c r="T41" i="1"/>
  <c r="T33" i="1"/>
  <c r="T32" i="1"/>
  <c r="T24" i="1"/>
  <c r="T23" i="1"/>
  <c r="T16" i="1"/>
  <c r="N42" i="1"/>
  <c r="N41" i="1"/>
  <c r="N33" i="1"/>
  <c r="N32" i="1"/>
  <c r="N24" i="1"/>
  <c r="N23" i="1"/>
  <c r="AF16" i="1"/>
  <c r="AC16" i="1"/>
  <c r="Z16" i="1"/>
  <c r="W16" i="1"/>
  <c r="Q16" i="1"/>
  <c r="K16" i="1"/>
  <c r="E16" i="1"/>
  <c r="K42" i="1"/>
  <c r="H42" i="1"/>
  <c r="Z33" i="1"/>
  <c r="E15" i="1"/>
  <c r="Z24" i="1"/>
  <c r="AC15" i="1"/>
  <c r="Z15" i="1"/>
  <c r="W15" i="1"/>
  <c r="Q15" i="1"/>
  <c r="K24" i="1"/>
  <c r="K33" i="1"/>
  <c r="H33" i="1"/>
  <c r="E42" i="1"/>
  <c r="E33" i="1"/>
  <c r="E24" i="1"/>
  <c r="H24" i="1"/>
  <c r="H15" i="1"/>
  <c r="K15" i="1"/>
  <c r="Q24" i="1"/>
  <c r="W24" i="1"/>
  <c r="W33" i="1"/>
  <c r="Q33" i="1"/>
  <c r="Q42" i="1"/>
  <c r="W42" i="1"/>
  <c r="Z42" i="1"/>
  <c r="AC42" i="1"/>
  <c r="AF42" i="1"/>
  <c r="AF33" i="1"/>
  <c r="AC33" i="1"/>
  <c r="AC24" i="1"/>
  <c r="AF24" i="1"/>
  <c r="AF15" i="1"/>
  <c r="AF23" i="1"/>
  <c r="AF32" i="1"/>
  <c r="AF41" i="1"/>
  <c r="AF14" i="1"/>
  <c r="AC14" i="1"/>
  <c r="Z14" i="1"/>
  <c r="W14" i="1"/>
  <c r="Q14" i="1"/>
  <c r="K14" i="1"/>
  <c r="H14" i="1"/>
  <c r="E14" i="1"/>
  <c r="E41" i="1"/>
  <c r="H41" i="1"/>
  <c r="K41" i="1"/>
  <c r="Q41" i="1"/>
  <c r="W41" i="1"/>
  <c r="Z41" i="1"/>
  <c r="AC41" i="1"/>
  <c r="AC32" i="1"/>
  <c r="Z32" i="1"/>
  <c r="W32" i="1"/>
  <c r="Q32" i="1"/>
  <c r="K32" i="1"/>
  <c r="H32" i="1"/>
  <c r="E32" i="1"/>
  <c r="E23" i="1"/>
  <c r="H23" i="1"/>
  <c r="K23" i="1"/>
  <c r="Q23" i="1"/>
  <c r="W23" i="1"/>
  <c r="Z23" i="1"/>
  <c r="AC23" i="1"/>
  <c r="E45" i="1" l="1"/>
  <c r="E36" i="1"/>
  <c r="E18" i="1"/>
</calcChain>
</file>

<file path=xl/sharedStrings.xml><?xml version="1.0" encoding="utf-8"?>
<sst xmlns="http://schemas.openxmlformats.org/spreadsheetml/2006/main" count="47" uniqueCount="28">
  <si>
    <t>Status of Students Six Years After Entering as New Freshmen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</si>
  <si>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</si>
  <si>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</si>
  <si>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</si>
  <si>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</si>
  <si>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</si>
  <si>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</si>
  <si>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</si>
  <si>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</si>
  <si>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</si>
  <si>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</si>
  <si>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</si>
  <si>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</si>
  <si>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>Degree</t>
  </si>
  <si>
    <t>Recipients</t>
  </si>
  <si>
    <t>Non-Enrollees</t>
  </si>
  <si>
    <t xml:space="preserve">After </t>
  </si>
  <si>
    <t>Six Years</t>
  </si>
  <si>
    <t>Enrollment</t>
  </si>
  <si>
    <t>Seventh</t>
  </si>
  <si>
    <t>Office of the Registrar</t>
  </si>
  <si>
    <t>Non-Resident Aliens</t>
  </si>
  <si>
    <t>NOTE:  New Report as of Fall 2008 reports on all Students.</t>
  </si>
  <si>
    <t>2 or More</t>
  </si>
  <si>
    <t>Hawaiian</t>
  </si>
  <si>
    <t>Data as of 9/22/2014</t>
  </si>
  <si>
    <t>FRP 5   Report 873:2010</t>
  </si>
  <si>
    <t>2002 - 2008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</si>
</sst>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>
    <font>
      <sz val="12"/>
      <name val="Arial"/>
    </font>
    <font>
      <sz val="10"/>
      <name val="Helv"/>
    </font>
    <font>
      <b/>
      <sz val="12"/>
      <color indexed="12"/>
      <name val="Helv"/>
    </font>
    <font>
      <b/>
      <sz val="12"/>
      <color indexed="12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0"/>
      <name val="Arial Narrow"/>
      <family val="2"/>
    </font>
    <font>
      <sz val="12"/>
      <name val="N Helvetica Narrow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3" applyFont="1"/>
    <xf numFmtId="0" fontId="3" fillId="0" borderId="0" xfId="2" applyFont="1"/>
    <xf numFmtId="0" fontId="4" fillId="0" borderId="0" xfId="2" applyFont="1"/>
    <xf numFmtId="0" fontId="1" fillId="0" borderId="0" xfId="2" applyFont="1"/>
    <xf numFmtId="0" fontId="1" fillId="0" borderId="0" xfId="2"/>
    <xf numFmtId="0" fontId="7" fillId="0" borderId="0" xfId="2" applyFont="1"/>
    <xf numFmtId="0" fontId="8" fillId="0" borderId="0" xfId="2" applyFont="1"/>
    <xf numFmtId="0" fontId="8" fillId="0" borderId="0" xfId="2" applyFont="1" applyAlignment="1">
      <alignment horizontal="center"/>
    </xf>
    <xf numFmtId="0" fontId="9" fillId="0" borderId="0" xfId="2" applyFont="1"/>
    <xf numFmtId="0" fontId="7" fillId="0" borderId="0" xfId="4" applyFont="1"/>
    <xf numFmtId="0" fontId="8" fillId="0" borderId="0" xfId="4" applyFont="1" applyAlignment="1">
      <alignment horizontal="center"/>
    </xf>
    <xf numFmtId="0" fontId="1" fillId="0" borderId="0" xfId="4"/>
    <xf numFmtId="0" fontId="8" fillId="0" borderId="0" xfId="2" applyFont="1" applyAlignment="1">
      <alignment horizontal="right"/>
    </xf>
    <xf numFmtId="0" fontId="8" fillId="0" borderId="0" xfId="3" applyFont="1"/>
    <xf numFmtId="0" fontId="1" fillId="0" borderId="0" xfId="3"/>
    <xf numFmtId="0" fontId="7" fillId="0" borderId="0" xfId="3" applyFont="1"/>
    <xf numFmtId="0" fontId="8" fillId="0" borderId="0" xfId="3" applyFont="1" applyAlignment="1">
      <alignment horizontal="center"/>
    </xf>
    <xf numFmtId="164" fontId="8" fillId="0" borderId="0" xfId="3" applyNumberFormat="1" applyFont="1"/>
    <xf numFmtId="0" fontId="10" fillId="0" borderId="0" xfId="3" applyFont="1"/>
    <xf numFmtId="0" fontId="7" fillId="0" borderId="0" xfId="3" applyFont="1" applyBorder="1"/>
    <xf numFmtId="0" fontId="8" fillId="0" borderId="0" xfId="3" applyFont="1" applyBorder="1"/>
    <xf numFmtId="164" fontId="8" fillId="0" borderId="0" xfId="3" applyNumberFormat="1" applyFont="1" applyBorder="1"/>
    <xf numFmtId="0" fontId="7" fillId="0" borderId="1" xfId="3" applyFont="1" applyBorder="1"/>
    <xf numFmtId="0" fontId="8" fillId="0" borderId="1" xfId="3" applyFont="1" applyBorder="1"/>
    <xf numFmtId="164" fontId="8" fillId="0" borderId="1" xfId="3" applyNumberFormat="1" applyFont="1" applyBorder="1"/>
    <xf numFmtId="0" fontId="7" fillId="0" borderId="0" xfId="4" applyFont="1" applyAlignment="1">
      <alignment horizontal="left"/>
    </xf>
    <xf numFmtId="0" fontId="8" fillId="0" borderId="0" xfId="2" applyFont="1" applyBorder="1"/>
    <xf numFmtId="0" fontId="9" fillId="0" borderId="0" xfId="2" applyFont="1" applyBorder="1"/>
    <xf numFmtId="0" fontId="1" fillId="0" borderId="0" xfId="2" applyBorder="1"/>
    <xf numFmtId="0" fontId="10" fillId="0" borderId="0" xfId="2" applyFont="1"/>
    <xf numFmtId="0" fontId="11" fillId="0" borderId="0" xfId="3" applyFont="1"/>
    <xf numFmtId="0" fontId="1" fillId="0" borderId="0" xfId="3" applyFont="1"/>
    <xf numFmtId="0" fontId="8" fillId="0" borderId="0" xfId="0" applyFont="1"/>
    <xf numFmtId="0" fontId="8" fillId="2" borderId="0" xfId="0" applyFont="1" applyFill="1"/>
    <xf numFmtId="9" fontId="8" fillId="0" borderId="0" xfId="5" applyFont="1" applyFill="1"/>
    <xf numFmtId="0" fontId="1" fillId="0" borderId="0" xfId="4" applyFont="1"/>
    <xf numFmtId="0" fontId="1" fillId="0" borderId="1" xfId="3" applyBorder="1"/>
    <xf numFmtId="0" fontId="10" fillId="3" borderId="0" xfId="3" applyFont="1" applyFill="1"/>
    <xf numFmtId="0" fontId="8" fillId="3" borderId="0" xfId="3" applyFont="1" applyFill="1"/>
    <xf numFmtId="9" fontId="8" fillId="0" borderId="0" xfId="3" applyNumberFormat="1" applyFont="1"/>
    <xf numFmtId="0" fontId="8" fillId="0" borderId="0" xfId="0" applyNumberFormat="1" applyFont="1" applyAlignment="1">
      <alignment horizontal="right"/>
    </xf>
    <xf numFmtId="0" fontId="5" fillId="0" borderId="0" xfId="3" applyFont="1" applyAlignment="1">
      <alignment horizontal="center"/>
    </xf>
    <xf numFmtId="0" fontId="6" fillId="0" borderId="0" xfId="3" applyFont="1" applyAlignment="1">
      <alignment horizontal="center"/>
    </xf>
  </cellXfs>
  <cellStyles count="6">
    <cellStyle name="nonprint" xfId="1"/>
    <cellStyle name="Normal" xfId="0" builtinId="0"/>
    <cellStyle name="Normal_3 Fresh-Four Yrs after enter" xfId="2"/>
    <cellStyle name="Normal_5 Fresh-Six Yrs after enter" xfId="3"/>
    <cellStyle name="Normal_8 Bridge-Six Yrs after enter" xfId="4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6</xdr:row>
      <xdr:rowOff>38100</xdr:rowOff>
    </xdr:from>
    <xdr:to>
      <xdr:col>31</xdr:col>
      <xdr:colOff>600075</xdr:colOff>
      <xdr:row>6</xdr:row>
      <xdr:rowOff>85725</xdr:rowOff>
    </xdr:to>
    <xdr:sp macro="" textlink="">
      <xdr:nvSpPr>
        <xdr:cNvPr id="1161" name="Line 1"/>
        <xdr:cNvSpPr>
          <a:spLocks noChangeShapeType="1"/>
        </xdr:cNvSpPr>
      </xdr:nvSpPr>
      <xdr:spPr bwMode="auto">
        <a:xfrm flipV="1">
          <a:off x="38100" y="1409700"/>
          <a:ext cx="1108710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10</xdr:row>
      <xdr:rowOff>123825</xdr:rowOff>
    </xdr:from>
    <xdr:to>
      <xdr:col>25</xdr:col>
      <xdr:colOff>600075</xdr:colOff>
      <xdr:row>10</xdr:row>
      <xdr:rowOff>123825</xdr:rowOff>
    </xdr:to>
    <xdr:sp macro="" textlink="">
      <xdr:nvSpPr>
        <xdr:cNvPr id="1162" name="Line 2"/>
        <xdr:cNvSpPr>
          <a:spLocks noChangeShapeType="1"/>
        </xdr:cNvSpPr>
      </xdr:nvSpPr>
      <xdr:spPr bwMode="auto">
        <a:xfrm>
          <a:off x="7905750" y="228600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10</xdr:row>
      <xdr:rowOff>114300</xdr:rowOff>
    </xdr:from>
    <xdr:to>
      <xdr:col>22</xdr:col>
      <xdr:colOff>581025</xdr:colOff>
      <xdr:row>10</xdr:row>
      <xdr:rowOff>114300</xdr:rowOff>
    </xdr:to>
    <xdr:sp macro="" textlink="">
      <xdr:nvSpPr>
        <xdr:cNvPr id="1163" name="Line 3"/>
        <xdr:cNvSpPr>
          <a:spLocks noChangeShapeType="1"/>
        </xdr:cNvSpPr>
      </xdr:nvSpPr>
      <xdr:spPr bwMode="auto">
        <a:xfrm flipH="1">
          <a:off x="6877050" y="22764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10</xdr:row>
      <xdr:rowOff>114300</xdr:rowOff>
    </xdr:from>
    <xdr:to>
      <xdr:col>16</xdr:col>
      <xdr:colOff>581025</xdr:colOff>
      <xdr:row>10</xdr:row>
      <xdr:rowOff>114300</xdr:rowOff>
    </xdr:to>
    <xdr:sp macro="" textlink="">
      <xdr:nvSpPr>
        <xdr:cNvPr id="1164" name="Line 4"/>
        <xdr:cNvSpPr>
          <a:spLocks noChangeShapeType="1"/>
        </xdr:cNvSpPr>
      </xdr:nvSpPr>
      <xdr:spPr bwMode="auto">
        <a:xfrm flipH="1">
          <a:off x="5676900" y="22764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10</xdr:row>
      <xdr:rowOff>114300</xdr:rowOff>
    </xdr:from>
    <xdr:to>
      <xdr:col>10</xdr:col>
      <xdr:colOff>571500</xdr:colOff>
      <xdr:row>10</xdr:row>
      <xdr:rowOff>114300</xdr:rowOff>
    </xdr:to>
    <xdr:sp macro="" textlink="">
      <xdr:nvSpPr>
        <xdr:cNvPr id="1165" name="Line 5"/>
        <xdr:cNvSpPr>
          <a:spLocks noChangeShapeType="1"/>
        </xdr:cNvSpPr>
      </xdr:nvSpPr>
      <xdr:spPr bwMode="auto">
        <a:xfrm flipH="1">
          <a:off x="4629150" y="2276475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10</xdr:row>
      <xdr:rowOff>114300</xdr:rowOff>
    </xdr:from>
    <xdr:to>
      <xdr:col>7</xdr:col>
      <xdr:colOff>600075</xdr:colOff>
      <xdr:row>10</xdr:row>
      <xdr:rowOff>114300</xdr:rowOff>
    </xdr:to>
    <xdr:sp macro="" textlink="">
      <xdr:nvSpPr>
        <xdr:cNvPr id="1166" name="Line 6"/>
        <xdr:cNvSpPr>
          <a:spLocks noChangeShapeType="1"/>
        </xdr:cNvSpPr>
      </xdr:nvSpPr>
      <xdr:spPr bwMode="auto">
        <a:xfrm flipH="1">
          <a:off x="3581400" y="2276475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10</xdr:row>
      <xdr:rowOff>85725</xdr:rowOff>
    </xdr:from>
    <xdr:to>
      <xdr:col>4</xdr:col>
      <xdr:colOff>552450</xdr:colOff>
      <xdr:row>10</xdr:row>
      <xdr:rowOff>85725</xdr:rowOff>
    </xdr:to>
    <xdr:sp macro="" textlink="">
      <xdr:nvSpPr>
        <xdr:cNvPr id="1168" name="Line 8"/>
        <xdr:cNvSpPr>
          <a:spLocks noChangeShapeType="1"/>
        </xdr:cNvSpPr>
      </xdr:nvSpPr>
      <xdr:spPr bwMode="auto">
        <a:xfrm flipH="1" flipV="1">
          <a:off x="1438275" y="224790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10</xdr:row>
      <xdr:rowOff>114300</xdr:rowOff>
    </xdr:from>
    <xdr:to>
      <xdr:col>28</xdr:col>
      <xdr:colOff>600075</xdr:colOff>
      <xdr:row>10</xdr:row>
      <xdr:rowOff>114300</xdr:rowOff>
    </xdr:to>
    <xdr:sp macro="" textlink="">
      <xdr:nvSpPr>
        <xdr:cNvPr id="1169" name="Line 9"/>
        <xdr:cNvSpPr>
          <a:spLocks noChangeShapeType="1"/>
        </xdr:cNvSpPr>
      </xdr:nvSpPr>
      <xdr:spPr bwMode="auto">
        <a:xfrm>
          <a:off x="9086850" y="2276475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476250</xdr:colOff>
      <xdr:row>10</xdr:row>
      <xdr:rowOff>104775</xdr:rowOff>
    </xdr:from>
    <xdr:to>
      <xdr:col>31</xdr:col>
      <xdr:colOff>600075</xdr:colOff>
      <xdr:row>10</xdr:row>
      <xdr:rowOff>104775</xdr:rowOff>
    </xdr:to>
    <xdr:sp macro="" textlink="">
      <xdr:nvSpPr>
        <xdr:cNvPr id="1171" name="Line 9"/>
        <xdr:cNvSpPr>
          <a:spLocks noChangeShapeType="1"/>
        </xdr:cNvSpPr>
      </xdr:nvSpPr>
      <xdr:spPr bwMode="auto">
        <a:xfrm>
          <a:off x="10353675" y="226695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10</xdr:row>
      <xdr:rowOff>114300</xdr:rowOff>
    </xdr:from>
    <xdr:to>
      <xdr:col>13</xdr:col>
      <xdr:colOff>581025</xdr:colOff>
      <xdr:row>10</xdr:row>
      <xdr:rowOff>114300</xdr:rowOff>
    </xdr:to>
    <xdr:sp macro="" textlink="">
      <xdr:nvSpPr>
        <xdr:cNvPr id="13" name="Line 4"/>
        <xdr:cNvSpPr>
          <a:spLocks noChangeShapeType="1"/>
        </xdr:cNvSpPr>
      </xdr:nvSpPr>
      <xdr:spPr bwMode="auto">
        <a:xfrm flipH="1">
          <a:off x="7534275" y="22764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85725</xdr:colOff>
      <xdr:row>10</xdr:row>
      <xdr:rowOff>104775</xdr:rowOff>
    </xdr:from>
    <xdr:to>
      <xdr:col>20</xdr:col>
      <xdr:colOff>0</xdr:colOff>
      <xdr:row>10</xdr:row>
      <xdr:rowOff>114300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 flipH="1" flipV="1">
          <a:off x="7820025" y="2266950"/>
          <a:ext cx="5524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abSelected="1" topLeftCell="A25" zoomScaleNormal="100" workbookViewId="0">
      <selection activeCell="V47" sqref="V47"/>
    </sheetView>
  </sheetViews>
  <sheetFormatPr defaultColWidth="7.21875" defaultRowHeight="12.75"/>
  <cols>
    <col min="1" max="1" width="10.44140625" style="15" customWidth="1"/>
    <col min="2" max="2" width="5.5546875" style="15" customWidth="1"/>
    <col min="3" max="3" width="7.21875" style="15" customWidth="1"/>
    <col min="4" max="4" width="0.21875" style="15" customWidth="1"/>
    <col min="5" max="5" width="7.21875" style="15" customWidth="1"/>
    <col min="6" max="6" width="4.77734375" style="15" customWidth="1"/>
    <col min="7" max="7" width="0.21875" style="15" customWidth="1"/>
    <col min="8" max="8" width="7.21875" style="15" customWidth="1"/>
    <col min="9" max="9" width="4.77734375" style="15" customWidth="1"/>
    <col min="10" max="10" width="0.21875" style="15" customWidth="1"/>
    <col min="11" max="11" width="7.21875" style="15" customWidth="1"/>
    <col min="12" max="12" width="4.77734375" style="15" customWidth="1"/>
    <col min="13" max="13" width="0.33203125" style="15" customWidth="1"/>
    <col min="14" max="14" width="7.21875" style="15" customWidth="1"/>
    <col min="15" max="15" width="4.77734375" style="15" customWidth="1"/>
    <col min="16" max="16" width="0.21875" style="15" customWidth="1"/>
    <col min="17" max="17" width="7.21875" style="15" customWidth="1"/>
    <col min="18" max="18" width="3.6640625" style="15" customWidth="1"/>
    <col min="19" max="19" width="0.109375" style="15" customWidth="1"/>
    <col min="20" max="20" width="5.5546875" style="15" bestFit="1" customWidth="1"/>
    <col min="21" max="21" width="4.77734375" style="15" customWidth="1"/>
    <col min="22" max="22" width="0.21875" style="15" customWidth="1"/>
    <col min="23" max="23" width="7.21875" style="15" customWidth="1"/>
    <col min="24" max="24" width="5.44140625" style="15" customWidth="1"/>
    <col min="25" max="25" width="0.21875" style="15" customWidth="1"/>
    <col min="26" max="26" width="7.21875" style="15" customWidth="1"/>
    <col min="27" max="27" width="4.77734375" style="15" customWidth="1"/>
    <col min="28" max="28" width="0.21875" style="15" customWidth="1"/>
    <col min="29" max="30" width="7.21875" style="15"/>
    <col min="31" max="31" width="0.33203125" style="15" customWidth="1"/>
    <col min="32" max="16384" width="7.21875" style="15"/>
  </cols>
  <sheetData>
    <row r="1" spans="1:33" ht="18.75" customHeight="1"/>
    <row r="2" spans="1:33" ht="15" customHeight="1"/>
    <row r="3" spans="1:33" ht="17.25" customHeight="1"/>
    <row r="4" spans="1:33" s="3" customFormat="1" ht="15.75">
      <c r="A4" s="2"/>
    </row>
    <row r="5" spans="1:33" s="1" customFormat="1" ht="23.25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</row>
    <row r="6" spans="1:33" s="1" customFormat="1" ht="18">
      <c r="A6" s="43" t="s">
        <v>27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</row>
    <row r="7" spans="1:33" s="5" customForma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3" s="5" customFormat="1" ht="16.5">
      <c r="A8" s="6"/>
      <c r="B8" s="7"/>
      <c r="C8" s="7"/>
      <c r="D8" s="7"/>
      <c r="E8" s="7"/>
      <c r="F8" s="7"/>
      <c r="G8" s="7"/>
      <c r="H8" s="7"/>
      <c r="I8" s="7"/>
      <c r="J8" s="8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4"/>
      <c r="AE8" s="4"/>
    </row>
    <row r="9" spans="1:33" s="5" customFormat="1" ht="16.5">
      <c r="A9" s="6"/>
      <c r="B9" s="8"/>
      <c r="C9" s="7"/>
      <c r="D9" s="8" t="s">
        <v>1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9"/>
    </row>
    <row r="10" spans="1:33" s="12" customFormat="1" ht="16.5">
      <c r="A10" s="10"/>
      <c r="B10" s="11"/>
      <c r="C10" s="11"/>
      <c r="D10" s="11" t="s">
        <v>2</v>
      </c>
      <c r="E10" s="11"/>
      <c r="F10" s="11"/>
      <c r="G10" s="11" t="s">
        <v>3</v>
      </c>
      <c r="H10" s="11"/>
      <c r="I10" s="11"/>
      <c r="J10" s="11" t="s">
        <v>4</v>
      </c>
      <c r="K10" s="11"/>
      <c r="L10" s="11"/>
      <c r="M10" s="11" t="s">
        <v>24</v>
      </c>
      <c r="N10" s="11"/>
      <c r="O10" s="11"/>
      <c r="P10" s="11" t="s">
        <v>5</v>
      </c>
      <c r="Q10" s="11"/>
      <c r="R10" s="11"/>
      <c r="S10" s="11" t="s">
        <v>23</v>
      </c>
      <c r="T10" s="11"/>
      <c r="U10" s="11"/>
      <c r="V10" s="11" t="s">
        <v>6</v>
      </c>
      <c r="W10" s="11"/>
      <c r="X10" s="11"/>
      <c r="Y10" s="11" t="s">
        <v>7</v>
      </c>
      <c r="Z10" s="11"/>
      <c r="AA10" s="11"/>
      <c r="AB10" s="11" t="s">
        <v>8</v>
      </c>
      <c r="AC10" s="11"/>
      <c r="AD10" s="36"/>
      <c r="AE10" s="11" t="s">
        <v>21</v>
      </c>
    </row>
    <row r="11" spans="1:33" s="12" customFormat="1" ht="16.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33" s="5" customFormat="1" ht="16.5">
      <c r="A12" s="6"/>
      <c r="B12" s="8" t="s">
        <v>9</v>
      </c>
      <c r="C12" s="13" t="s">
        <v>10</v>
      </c>
      <c r="D12" s="8"/>
      <c r="E12" s="8" t="s">
        <v>11</v>
      </c>
      <c r="F12" s="13" t="s">
        <v>10</v>
      </c>
      <c r="G12" s="8"/>
      <c r="H12" s="8" t="s">
        <v>11</v>
      </c>
      <c r="I12" s="13" t="s">
        <v>10</v>
      </c>
      <c r="J12" s="8"/>
      <c r="K12" s="8" t="s">
        <v>11</v>
      </c>
      <c r="L12" s="13" t="s">
        <v>10</v>
      </c>
      <c r="M12" s="8"/>
      <c r="N12" s="8" t="s">
        <v>11</v>
      </c>
      <c r="O12" s="13" t="s">
        <v>10</v>
      </c>
      <c r="P12" s="8"/>
      <c r="Q12" s="8" t="s">
        <v>11</v>
      </c>
      <c r="R12" s="13" t="s">
        <v>10</v>
      </c>
      <c r="S12" s="8"/>
      <c r="T12" s="8" t="s">
        <v>11</v>
      </c>
      <c r="U12" s="13" t="s">
        <v>10</v>
      </c>
      <c r="V12" s="8"/>
      <c r="W12" s="8" t="s">
        <v>11</v>
      </c>
      <c r="X12" s="13" t="s">
        <v>10</v>
      </c>
      <c r="Y12" s="8"/>
      <c r="Z12" s="8" t="s">
        <v>11</v>
      </c>
      <c r="AA12" s="13" t="s">
        <v>10</v>
      </c>
      <c r="AB12" s="8"/>
      <c r="AC12" s="8" t="s">
        <v>11</v>
      </c>
      <c r="AD12" s="13" t="s">
        <v>10</v>
      </c>
      <c r="AE12" s="8"/>
      <c r="AF12" s="8" t="s">
        <v>11</v>
      </c>
    </row>
    <row r="13" spans="1:33" ht="15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pans="1:33" ht="16.5">
      <c r="A14" s="16" t="s">
        <v>12</v>
      </c>
      <c r="B14" s="17">
        <v>2002</v>
      </c>
      <c r="C14" s="34">
        <v>5180</v>
      </c>
      <c r="D14" s="14"/>
      <c r="E14" s="35">
        <f t="shared" ref="E14:E20" si="0">C14/C14</f>
        <v>1</v>
      </c>
      <c r="F14" s="34">
        <v>439</v>
      </c>
      <c r="G14" s="14"/>
      <c r="H14" s="35">
        <f t="shared" ref="H14:H20" si="1">F14/F14</f>
        <v>1</v>
      </c>
      <c r="I14" s="34">
        <v>619</v>
      </c>
      <c r="J14" s="14"/>
      <c r="K14" s="35">
        <f t="shared" ref="K14:K20" si="2">I14/I14</f>
        <v>1</v>
      </c>
      <c r="L14" s="34">
        <v>0</v>
      </c>
      <c r="M14" s="14"/>
      <c r="N14" s="41" t="str">
        <f t="shared" ref="N14:N15" si="3">IF(L14=0,"100%",L14/L14)</f>
        <v>100%</v>
      </c>
      <c r="O14" s="34">
        <v>50</v>
      </c>
      <c r="P14" s="14"/>
      <c r="Q14" s="35">
        <f t="shared" ref="Q14:Q20" si="4">O14/O14</f>
        <v>1</v>
      </c>
      <c r="R14" s="34">
        <v>0</v>
      </c>
      <c r="S14" s="14"/>
      <c r="T14" s="41" t="str">
        <f t="shared" ref="T14:T15" si="5">IF(R14=0,"100%",R14/R14)</f>
        <v>100%</v>
      </c>
      <c r="U14" s="34">
        <v>294</v>
      </c>
      <c r="V14" s="14"/>
      <c r="W14" s="35">
        <f t="shared" ref="W14:W20" si="6">U14/U14</f>
        <v>1</v>
      </c>
      <c r="X14" s="34">
        <v>3425</v>
      </c>
      <c r="Y14" s="14"/>
      <c r="Z14" s="35">
        <f t="shared" ref="Z14:Z20" si="7">X14/X14</f>
        <v>1</v>
      </c>
      <c r="AA14" s="34">
        <v>169</v>
      </c>
      <c r="AB14" s="14"/>
      <c r="AC14" s="35">
        <f t="shared" ref="AC14:AC20" si="8">AA14/AA14</f>
        <v>1</v>
      </c>
      <c r="AD14" s="34">
        <v>184</v>
      </c>
      <c r="AE14" s="19"/>
      <c r="AF14" s="35">
        <f t="shared" ref="AF14:AF20" si="9">AD14/AD14</f>
        <v>1</v>
      </c>
      <c r="AG14" s="19"/>
    </row>
    <row r="15" spans="1:33" ht="18.75" customHeight="1">
      <c r="B15" s="17">
        <v>2003</v>
      </c>
      <c r="C15" s="34">
        <v>5538</v>
      </c>
      <c r="D15" s="19"/>
      <c r="E15" s="35">
        <f t="shared" si="0"/>
        <v>1</v>
      </c>
      <c r="F15" s="34">
        <v>412</v>
      </c>
      <c r="G15" s="19"/>
      <c r="H15" s="35">
        <f t="shared" si="1"/>
        <v>1</v>
      </c>
      <c r="I15" s="39">
        <v>761</v>
      </c>
      <c r="J15" s="19"/>
      <c r="K15" s="35">
        <f t="shared" si="2"/>
        <v>1</v>
      </c>
      <c r="L15" s="39">
        <v>0</v>
      </c>
      <c r="M15" s="19"/>
      <c r="N15" s="41" t="str">
        <f t="shared" si="3"/>
        <v>100%</v>
      </c>
      <c r="O15" s="39">
        <v>38</v>
      </c>
      <c r="P15" s="19"/>
      <c r="Q15" s="35">
        <f t="shared" si="4"/>
        <v>1</v>
      </c>
      <c r="R15" s="39">
        <v>0</v>
      </c>
      <c r="S15" s="19"/>
      <c r="T15" s="41" t="str">
        <f t="shared" si="5"/>
        <v>100%</v>
      </c>
      <c r="U15" s="39">
        <v>258</v>
      </c>
      <c r="V15" s="19"/>
      <c r="W15" s="35">
        <f t="shared" si="6"/>
        <v>1</v>
      </c>
      <c r="X15" s="34">
        <v>3669</v>
      </c>
      <c r="Y15" s="19"/>
      <c r="Z15" s="35">
        <f t="shared" si="7"/>
        <v>1</v>
      </c>
      <c r="AA15" s="34">
        <v>191</v>
      </c>
      <c r="AB15" s="19"/>
      <c r="AC15" s="35">
        <f t="shared" si="8"/>
        <v>1</v>
      </c>
      <c r="AD15" s="39">
        <v>209</v>
      </c>
      <c r="AE15" s="19"/>
      <c r="AF15" s="35">
        <f t="shared" si="9"/>
        <v>1</v>
      </c>
      <c r="AG15" s="19"/>
    </row>
    <row r="16" spans="1:33" ht="18.75" customHeight="1">
      <c r="B16" s="17">
        <v>2004</v>
      </c>
      <c r="C16" s="34">
        <v>6037</v>
      </c>
      <c r="D16" s="19"/>
      <c r="E16" s="35">
        <f t="shared" si="0"/>
        <v>1</v>
      </c>
      <c r="F16" s="34">
        <v>303</v>
      </c>
      <c r="G16" s="19"/>
      <c r="H16" s="35">
        <f t="shared" si="1"/>
        <v>1</v>
      </c>
      <c r="I16" s="39">
        <v>681</v>
      </c>
      <c r="J16" s="19"/>
      <c r="K16" s="35">
        <f t="shared" si="2"/>
        <v>1</v>
      </c>
      <c r="L16" s="39">
        <v>1</v>
      </c>
      <c r="M16" s="19"/>
      <c r="N16" s="35">
        <f>L16/L16</f>
        <v>1</v>
      </c>
      <c r="O16" s="39">
        <v>14</v>
      </c>
      <c r="P16" s="19"/>
      <c r="Q16" s="35">
        <f t="shared" si="4"/>
        <v>1</v>
      </c>
      <c r="R16" s="39">
        <v>163</v>
      </c>
      <c r="S16" s="19"/>
      <c r="T16" s="35">
        <f>R16/R16</f>
        <v>1</v>
      </c>
      <c r="U16" s="39">
        <v>286</v>
      </c>
      <c r="V16" s="19"/>
      <c r="W16" s="35">
        <f t="shared" si="6"/>
        <v>1</v>
      </c>
      <c r="X16" s="34">
        <v>4005</v>
      </c>
      <c r="Y16" s="19"/>
      <c r="Z16" s="35">
        <f t="shared" si="7"/>
        <v>1</v>
      </c>
      <c r="AA16" s="34">
        <v>289</v>
      </c>
      <c r="AB16" s="19"/>
      <c r="AC16" s="35">
        <f t="shared" si="8"/>
        <v>1</v>
      </c>
      <c r="AD16" s="39">
        <v>295</v>
      </c>
      <c r="AE16" s="19"/>
      <c r="AF16" s="35">
        <f t="shared" si="9"/>
        <v>1</v>
      </c>
      <c r="AG16" s="19"/>
    </row>
    <row r="17" spans="1:33" ht="18.75" customHeight="1">
      <c r="B17" s="17">
        <v>2005</v>
      </c>
      <c r="C17" s="34">
        <v>6112</v>
      </c>
      <c r="D17" s="19"/>
      <c r="E17" s="35">
        <f t="shared" si="0"/>
        <v>1</v>
      </c>
      <c r="F17" s="39">
        <v>375</v>
      </c>
      <c r="G17" s="19"/>
      <c r="H17" s="35">
        <f t="shared" si="1"/>
        <v>1</v>
      </c>
      <c r="I17" s="39">
        <v>756</v>
      </c>
      <c r="J17" s="19"/>
      <c r="K17" s="35">
        <f t="shared" si="2"/>
        <v>1</v>
      </c>
      <c r="L17" s="39">
        <v>0</v>
      </c>
      <c r="M17" s="19"/>
      <c r="N17" s="41" t="str">
        <f t="shared" ref="N17:N18" si="10">IF(L17=0,"100%",L17/L17)</f>
        <v>100%</v>
      </c>
      <c r="O17" s="39">
        <v>13</v>
      </c>
      <c r="P17" s="19"/>
      <c r="Q17" s="35">
        <f t="shared" si="4"/>
        <v>1</v>
      </c>
      <c r="R17" s="39">
        <v>187</v>
      </c>
      <c r="S17" s="19"/>
      <c r="T17" s="35">
        <f>R17/R17</f>
        <v>1</v>
      </c>
      <c r="U17" s="39">
        <v>335</v>
      </c>
      <c r="V17" s="19"/>
      <c r="W17" s="35">
        <f t="shared" si="6"/>
        <v>1</v>
      </c>
      <c r="X17" s="39">
        <v>3967</v>
      </c>
      <c r="Y17" s="19"/>
      <c r="Z17" s="35">
        <f t="shared" si="7"/>
        <v>1</v>
      </c>
      <c r="AA17" s="39">
        <v>250</v>
      </c>
      <c r="AB17" s="19"/>
      <c r="AC17" s="35">
        <f t="shared" si="8"/>
        <v>1</v>
      </c>
      <c r="AD17" s="39">
        <v>229</v>
      </c>
      <c r="AE17" s="19"/>
      <c r="AF17" s="35">
        <f t="shared" si="9"/>
        <v>1</v>
      </c>
      <c r="AG17" s="19"/>
    </row>
    <row r="18" spans="1:33" ht="18.75" customHeight="1">
      <c r="B18" s="17">
        <v>2006</v>
      </c>
      <c r="C18" s="34">
        <f>SUM(F18,I18,L18,O18,R18,U18,X18,AA18,AD18,)</f>
        <v>5386</v>
      </c>
      <c r="D18" s="19"/>
      <c r="E18" s="35">
        <f t="shared" si="0"/>
        <v>1</v>
      </c>
      <c r="F18" s="39">
        <v>272</v>
      </c>
      <c r="G18" s="19"/>
      <c r="H18" s="35">
        <f t="shared" si="1"/>
        <v>1</v>
      </c>
      <c r="I18" s="39">
        <v>600</v>
      </c>
      <c r="J18" s="19"/>
      <c r="K18" s="35">
        <f t="shared" si="2"/>
        <v>1</v>
      </c>
      <c r="L18" s="39">
        <v>0</v>
      </c>
      <c r="M18" s="19"/>
      <c r="N18" s="41" t="str">
        <f t="shared" si="10"/>
        <v>100%</v>
      </c>
      <c r="O18" s="39">
        <v>12</v>
      </c>
      <c r="P18" s="19"/>
      <c r="Q18" s="35">
        <f t="shared" si="4"/>
        <v>1</v>
      </c>
      <c r="R18" s="39">
        <v>166</v>
      </c>
      <c r="S18" s="19"/>
      <c r="T18" s="35">
        <f>R18/R18</f>
        <v>1</v>
      </c>
      <c r="U18" s="39">
        <v>298</v>
      </c>
      <c r="V18" s="19"/>
      <c r="W18" s="35">
        <f t="shared" si="6"/>
        <v>1</v>
      </c>
      <c r="X18" s="39">
        <v>3571</v>
      </c>
      <c r="Y18" s="19"/>
      <c r="Z18" s="35">
        <f t="shared" si="7"/>
        <v>1</v>
      </c>
      <c r="AA18" s="39">
        <v>242</v>
      </c>
      <c r="AB18" s="19"/>
      <c r="AC18" s="35">
        <f t="shared" si="8"/>
        <v>1</v>
      </c>
      <c r="AD18" s="39">
        <v>225</v>
      </c>
      <c r="AE18" s="19"/>
      <c r="AF18" s="35">
        <f t="shared" si="9"/>
        <v>1</v>
      </c>
      <c r="AG18" s="19"/>
    </row>
    <row r="19" spans="1:33" ht="18.75" customHeight="1">
      <c r="B19" s="17">
        <v>2007</v>
      </c>
      <c r="C19" s="34">
        <v>5984</v>
      </c>
      <c r="D19" s="19"/>
      <c r="E19" s="35">
        <f t="shared" si="0"/>
        <v>1</v>
      </c>
      <c r="F19" s="39">
        <v>268</v>
      </c>
      <c r="G19" s="19"/>
      <c r="H19" s="35">
        <f t="shared" si="1"/>
        <v>1</v>
      </c>
      <c r="I19" s="39">
        <v>730</v>
      </c>
      <c r="J19" s="19"/>
      <c r="K19" s="35">
        <f t="shared" si="2"/>
        <v>1</v>
      </c>
      <c r="L19" s="39">
        <v>1</v>
      </c>
      <c r="M19" s="19"/>
      <c r="N19" s="40">
        <f>IF(L14=0,100%,L19/L14)</f>
        <v>1</v>
      </c>
      <c r="O19" s="39">
        <v>14</v>
      </c>
      <c r="P19" s="19"/>
      <c r="Q19" s="35">
        <f t="shared" si="4"/>
        <v>1</v>
      </c>
      <c r="R19" s="39">
        <v>188</v>
      </c>
      <c r="S19" s="19"/>
      <c r="T19" s="35">
        <f>R19/R19</f>
        <v>1</v>
      </c>
      <c r="U19" s="39">
        <v>290</v>
      </c>
      <c r="V19" s="19"/>
      <c r="W19" s="35">
        <f t="shared" si="6"/>
        <v>1</v>
      </c>
      <c r="X19" s="39">
        <v>3886</v>
      </c>
      <c r="Y19" s="19"/>
      <c r="Z19" s="35">
        <f t="shared" si="7"/>
        <v>1</v>
      </c>
      <c r="AA19" s="39">
        <v>374</v>
      </c>
      <c r="AB19" s="19"/>
      <c r="AC19" s="35">
        <f t="shared" si="8"/>
        <v>1</v>
      </c>
      <c r="AD19" s="39">
        <v>233</v>
      </c>
      <c r="AE19" s="19"/>
      <c r="AF19" s="35">
        <f t="shared" si="9"/>
        <v>1</v>
      </c>
      <c r="AG19" s="19"/>
    </row>
    <row r="20" spans="1:33" ht="18.75" customHeight="1">
      <c r="B20" s="17">
        <v>2008</v>
      </c>
      <c r="C20" s="34">
        <v>5762</v>
      </c>
      <c r="D20" s="19"/>
      <c r="E20" s="35">
        <f t="shared" si="0"/>
        <v>1</v>
      </c>
      <c r="F20" s="39">
        <v>312</v>
      </c>
      <c r="G20" s="19"/>
      <c r="H20" s="35">
        <f t="shared" si="1"/>
        <v>1</v>
      </c>
      <c r="I20" s="39">
        <v>653</v>
      </c>
      <c r="J20" s="19"/>
      <c r="K20" s="35">
        <f t="shared" si="2"/>
        <v>1</v>
      </c>
      <c r="L20" s="39">
        <v>2</v>
      </c>
      <c r="M20" s="19"/>
      <c r="N20" s="40">
        <f>IF(L15=0,100%,L20/L15)</f>
        <v>1</v>
      </c>
      <c r="O20" s="39">
        <v>11</v>
      </c>
      <c r="P20" s="19"/>
      <c r="Q20" s="35">
        <f t="shared" si="4"/>
        <v>1</v>
      </c>
      <c r="R20" s="39">
        <v>213</v>
      </c>
      <c r="S20" s="19"/>
      <c r="T20" s="35">
        <f>R20/R20</f>
        <v>1</v>
      </c>
      <c r="U20" s="39">
        <v>234</v>
      </c>
      <c r="V20" s="19"/>
      <c r="W20" s="35">
        <f t="shared" si="6"/>
        <v>1</v>
      </c>
      <c r="X20" s="39">
        <v>3834</v>
      </c>
      <c r="Y20" s="19"/>
      <c r="Z20" s="35">
        <f t="shared" si="7"/>
        <v>1</v>
      </c>
      <c r="AA20" s="39">
        <v>276</v>
      </c>
      <c r="AB20" s="19"/>
      <c r="AC20" s="35">
        <f t="shared" si="8"/>
        <v>1</v>
      </c>
      <c r="AD20" s="39">
        <v>227</v>
      </c>
      <c r="AE20" s="19"/>
      <c r="AF20" s="35">
        <f t="shared" si="9"/>
        <v>1</v>
      </c>
      <c r="AG20" s="19"/>
    </row>
    <row r="21" spans="1:33" ht="18.75" customHeight="1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</row>
    <row r="22" spans="1:33" ht="15.75" customHeight="1">
      <c r="A22" s="16"/>
      <c r="B22" s="17"/>
      <c r="C22" s="33"/>
      <c r="D22" s="14"/>
      <c r="E22" s="18"/>
      <c r="F22" s="33"/>
      <c r="G22" s="14"/>
      <c r="H22" s="18"/>
      <c r="I22" s="33"/>
      <c r="J22" s="14"/>
      <c r="K22" s="18"/>
      <c r="L22" s="33"/>
      <c r="M22" s="14"/>
      <c r="N22" s="18"/>
      <c r="O22" s="33"/>
      <c r="P22" s="14"/>
      <c r="Q22" s="18"/>
      <c r="R22" s="33"/>
      <c r="S22" s="14"/>
      <c r="T22" s="18"/>
      <c r="U22" s="33"/>
      <c r="V22" s="14"/>
      <c r="W22" s="18"/>
      <c r="X22" s="33"/>
      <c r="Y22" s="14"/>
      <c r="Z22" s="18"/>
      <c r="AA22" s="33"/>
      <c r="AB22" s="14"/>
      <c r="AC22" s="18"/>
      <c r="AD22" s="19"/>
      <c r="AE22" s="19"/>
      <c r="AF22" s="19"/>
      <c r="AG22" s="19"/>
    </row>
    <row r="23" spans="1:33" ht="16.5">
      <c r="A23" s="16" t="s">
        <v>13</v>
      </c>
      <c r="B23" s="17">
        <v>2002</v>
      </c>
      <c r="C23" s="34">
        <v>4549</v>
      </c>
      <c r="D23" s="14"/>
      <c r="E23" s="18">
        <f t="shared" ref="E23:E29" si="11">IF(C14=0,0,C23/C14)</f>
        <v>0.87818532818532824</v>
      </c>
      <c r="F23" s="34">
        <v>310</v>
      </c>
      <c r="G23" s="14"/>
      <c r="H23" s="18">
        <f t="shared" ref="H23:H29" si="12">IF(F14=0,0,F23/F14)</f>
        <v>0.70615034168564916</v>
      </c>
      <c r="I23" s="34">
        <v>565</v>
      </c>
      <c r="J23" s="14"/>
      <c r="K23" s="18">
        <f t="shared" ref="K23:K29" si="13">IF(I14=0,0,I23/I14)</f>
        <v>0.91276252019386106</v>
      </c>
      <c r="L23" s="34">
        <v>0</v>
      </c>
      <c r="M23" s="14"/>
      <c r="N23" s="18">
        <f t="shared" ref="N23:N29" si="14">IF(L14=0,0,L23/L14)</f>
        <v>0</v>
      </c>
      <c r="O23" s="34">
        <v>41</v>
      </c>
      <c r="P23" s="14"/>
      <c r="Q23" s="18">
        <f t="shared" ref="Q23:Q29" si="15">IF(O14=0,0,O23/O14)</f>
        <v>0.82</v>
      </c>
      <c r="R23" s="34">
        <v>0</v>
      </c>
      <c r="S23" s="14"/>
      <c r="T23" s="18">
        <f t="shared" ref="T23:T29" si="16">IF(R14=0,0,R23/R14)</f>
        <v>0</v>
      </c>
      <c r="U23" s="34">
        <v>234</v>
      </c>
      <c r="V23" s="14"/>
      <c r="W23" s="18">
        <f t="shared" ref="W23:W29" si="17">IF(U14=0,0,U23/U14)</f>
        <v>0.79591836734693877</v>
      </c>
      <c r="X23" s="34">
        <v>3098</v>
      </c>
      <c r="Y23" s="14"/>
      <c r="Z23" s="18">
        <f t="shared" ref="Z23:Z29" si="18">IF(X14=0,0,X23/X14)</f>
        <v>0.90452554744525548</v>
      </c>
      <c r="AA23" s="34">
        <v>147</v>
      </c>
      <c r="AB23" s="14"/>
      <c r="AC23" s="18">
        <f t="shared" ref="AC23:AC29" si="19">IF(AA14=0,0,AA23/AA14)</f>
        <v>0.86982248520710059</v>
      </c>
      <c r="AD23" s="39">
        <v>154</v>
      </c>
      <c r="AE23" s="19"/>
      <c r="AF23" s="18">
        <f t="shared" ref="AF23:AF29" si="20">IF(AD14=0,0,AD23/AD14)</f>
        <v>0.83695652173913049</v>
      </c>
      <c r="AG23" s="19"/>
    </row>
    <row r="24" spans="1:33" ht="16.5">
      <c r="A24" s="16" t="s">
        <v>14</v>
      </c>
      <c r="B24" s="17">
        <v>2003</v>
      </c>
      <c r="C24" s="34">
        <v>4951</v>
      </c>
      <c r="D24" s="19"/>
      <c r="E24" s="18">
        <f t="shared" si="11"/>
        <v>0.89400505597688695</v>
      </c>
      <c r="F24" s="39">
        <v>321</v>
      </c>
      <c r="G24" s="14"/>
      <c r="H24" s="18">
        <f t="shared" si="12"/>
        <v>0.779126213592233</v>
      </c>
      <c r="I24" s="39">
        <v>698</v>
      </c>
      <c r="J24" s="14"/>
      <c r="K24" s="18">
        <f t="shared" si="13"/>
        <v>0.91721419185282527</v>
      </c>
      <c r="L24" s="39">
        <v>0</v>
      </c>
      <c r="M24" s="14"/>
      <c r="N24" s="18">
        <f t="shared" si="14"/>
        <v>0</v>
      </c>
      <c r="O24" s="39">
        <v>32</v>
      </c>
      <c r="P24" s="14"/>
      <c r="Q24" s="18">
        <f t="shared" si="15"/>
        <v>0.84210526315789469</v>
      </c>
      <c r="R24" s="39">
        <v>0</v>
      </c>
      <c r="S24" s="14"/>
      <c r="T24" s="18">
        <f t="shared" si="16"/>
        <v>0</v>
      </c>
      <c r="U24" s="39">
        <v>213</v>
      </c>
      <c r="V24" s="14"/>
      <c r="W24" s="18">
        <f t="shared" si="17"/>
        <v>0.82558139534883723</v>
      </c>
      <c r="X24" s="39">
        <v>3338</v>
      </c>
      <c r="Y24" s="14"/>
      <c r="Z24" s="18">
        <f t="shared" si="18"/>
        <v>0.90978468247478872</v>
      </c>
      <c r="AA24" s="34">
        <v>165</v>
      </c>
      <c r="AB24" s="14"/>
      <c r="AC24" s="18">
        <f t="shared" si="19"/>
        <v>0.86387434554973819</v>
      </c>
      <c r="AD24" s="39">
        <v>184</v>
      </c>
      <c r="AE24" s="19"/>
      <c r="AF24" s="18">
        <f t="shared" si="20"/>
        <v>0.88038277511961727</v>
      </c>
      <c r="AG24" s="19"/>
    </row>
    <row r="25" spans="1:33" ht="15.75">
      <c r="B25" s="17">
        <v>2004</v>
      </c>
      <c r="C25" s="34">
        <v>5417</v>
      </c>
      <c r="D25" s="19"/>
      <c r="E25" s="18">
        <f t="shared" si="11"/>
        <v>0.89729998343548123</v>
      </c>
      <c r="F25" s="39">
        <v>238</v>
      </c>
      <c r="G25" s="14"/>
      <c r="H25" s="18">
        <f t="shared" si="12"/>
        <v>0.78547854785478544</v>
      </c>
      <c r="I25" s="39">
        <v>621</v>
      </c>
      <c r="J25" s="14"/>
      <c r="K25" s="18">
        <f t="shared" si="13"/>
        <v>0.91189427312775329</v>
      </c>
      <c r="L25" s="39">
        <v>1</v>
      </c>
      <c r="M25" s="14"/>
      <c r="N25" s="18">
        <f t="shared" si="14"/>
        <v>1</v>
      </c>
      <c r="O25" s="39">
        <v>11</v>
      </c>
      <c r="P25" s="14"/>
      <c r="Q25" s="18">
        <f t="shared" si="15"/>
        <v>0.7857142857142857</v>
      </c>
      <c r="R25" s="39">
        <v>142</v>
      </c>
      <c r="S25" s="14"/>
      <c r="T25" s="18">
        <f t="shared" si="16"/>
        <v>0.87116564417177911</v>
      </c>
      <c r="U25" s="39">
        <v>241</v>
      </c>
      <c r="V25" s="14"/>
      <c r="W25" s="18">
        <f t="shared" si="17"/>
        <v>0.84265734265734271</v>
      </c>
      <c r="X25" s="39">
        <v>3657</v>
      </c>
      <c r="Y25" s="14"/>
      <c r="Z25" s="18">
        <f t="shared" si="18"/>
        <v>0.91310861423220979</v>
      </c>
      <c r="AA25" s="34">
        <v>256</v>
      </c>
      <c r="AB25" s="14"/>
      <c r="AC25" s="18">
        <f t="shared" si="19"/>
        <v>0.88581314878892736</v>
      </c>
      <c r="AD25" s="39">
        <v>250</v>
      </c>
      <c r="AE25" s="19"/>
      <c r="AF25" s="18">
        <f t="shared" si="20"/>
        <v>0.84745762711864403</v>
      </c>
      <c r="AG25" s="19"/>
    </row>
    <row r="26" spans="1:33" ht="16.5">
      <c r="A26" s="16"/>
      <c r="B26" s="17">
        <v>2005</v>
      </c>
      <c r="C26" s="34">
        <v>5467</v>
      </c>
      <c r="D26" s="19"/>
      <c r="E26" s="18">
        <f t="shared" si="11"/>
        <v>0.89446989528795806</v>
      </c>
      <c r="F26" s="39">
        <v>290</v>
      </c>
      <c r="G26" s="19"/>
      <c r="H26" s="18">
        <f t="shared" si="12"/>
        <v>0.77333333333333332</v>
      </c>
      <c r="I26" s="39">
        <v>688</v>
      </c>
      <c r="J26" s="19"/>
      <c r="K26" s="18">
        <f t="shared" si="13"/>
        <v>0.91005291005291</v>
      </c>
      <c r="L26" s="39">
        <v>0</v>
      </c>
      <c r="M26" s="19"/>
      <c r="N26" s="18">
        <f t="shared" si="14"/>
        <v>0</v>
      </c>
      <c r="O26" s="39">
        <v>9</v>
      </c>
      <c r="P26" s="19"/>
      <c r="Q26" s="18">
        <f t="shared" si="15"/>
        <v>0.69230769230769229</v>
      </c>
      <c r="R26" s="39">
        <v>163</v>
      </c>
      <c r="S26" s="19"/>
      <c r="T26" s="18">
        <f t="shared" si="16"/>
        <v>0.87165775401069523</v>
      </c>
      <c r="U26" s="39">
        <v>295</v>
      </c>
      <c r="V26" s="19"/>
      <c r="W26" s="18">
        <f t="shared" si="17"/>
        <v>0.88059701492537312</v>
      </c>
      <c r="X26" s="39">
        <v>3603</v>
      </c>
      <c r="Y26" s="19"/>
      <c r="Z26" s="18">
        <f t="shared" si="18"/>
        <v>0.90824300478951348</v>
      </c>
      <c r="AA26" s="34">
        <v>222</v>
      </c>
      <c r="AB26" s="19"/>
      <c r="AC26" s="18">
        <f t="shared" si="19"/>
        <v>0.88800000000000001</v>
      </c>
      <c r="AD26" s="39">
        <v>197</v>
      </c>
      <c r="AE26" s="19"/>
      <c r="AF26" s="18">
        <f t="shared" si="20"/>
        <v>0.86026200873362446</v>
      </c>
      <c r="AG26" s="19"/>
    </row>
    <row r="27" spans="1:33" ht="16.5">
      <c r="A27" s="16"/>
      <c r="B27" s="17">
        <v>2006</v>
      </c>
      <c r="C27" s="34">
        <f>SUM(F27,I27,L27,O27,R27,U27,X27,AA27,AD27,)</f>
        <v>4877</v>
      </c>
      <c r="D27" s="19"/>
      <c r="E27" s="18">
        <f t="shared" si="11"/>
        <v>0.90549572966951353</v>
      </c>
      <c r="F27" s="39">
        <v>216</v>
      </c>
      <c r="G27" s="19"/>
      <c r="H27" s="18">
        <f t="shared" si="12"/>
        <v>0.79411764705882348</v>
      </c>
      <c r="I27" s="39">
        <v>556</v>
      </c>
      <c r="J27" s="19"/>
      <c r="K27" s="18">
        <f t="shared" si="13"/>
        <v>0.92666666666666664</v>
      </c>
      <c r="L27" s="39">
        <v>0</v>
      </c>
      <c r="M27" s="19"/>
      <c r="N27" s="18">
        <f t="shared" si="14"/>
        <v>0</v>
      </c>
      <c r="O27" s="39">
        <v>9</v>
      </c>
      <c r="P27" s="19"/>
      <c r="Q27" s="18">
        <f t="shared" si="15"/>
        <v>0.75</v>
      </c>
      <c r="R27" s="39">
        <v>136</v>
      </c>
      <c r="S27" s="19"/>
      <c r="T27" s="18">
        <f t="shared" si="16"/>
        <v>0.81927710843373491</v>
      </c>
      <c r="U27" s="39">
        <v>260</v>
      </c>
      <c r="V27" s="19"/>
      <c r="W27" s="18">
        <f t="shared" si="17"/>
        <v>0.87248322147651003</v>
      </c>
      <c r="X27" s="39">
        <v>3295</v>
      </c>
      <c r="Y27" s="19"/>
      <c r="Z27" s="18">
        <f t="shared" si="18"/>
        <v>0.92271072528703446</v>
      </c>
      <c r="AA27" s="34">
        <v>205</v>
      </c>
      <c r="AB27" s="19"/>
      <c r="AC27" s="18">
        <f t="shared" si="19"/>
        <v>0.84710743801652888</v>
      </c>
      <c r="AD27" s="39">
        <v>200</v>
      </c>
      <c r="AE27" s="19"/>
      <c r="AF27" s="18">
        <f t="shared" si="20"/>
        <v>0.88888888888888884</v>
      </c>
      <c r="AG27" s="19"/>
    </row>
    <row r="28" spans="1:33" ht="16.5">
      <c r="A28" s="16"/>
      <c r="B28" s="17">
        <v>2007</v>
      </c>
      <c r="C28" s="34">
        <v>5378</v>
      </c>
      <c r="D28" s="19"/>
      <c r="E28" s="18">
        <f t="shared" si="11"/>
        <v>0.89872994652406413</v>
      </c>
      <c r="F28" s="39">
        <v>209</v>
      </c>
      <c r="G28" s="19"/>
      <c r="H28" s="18">
        <f t="shared" si="12"/>
        <v>0.77985074626865669</v>
      </c>
      <c r="I28" s="39">
        <v>659</v>
      </c>
      <c r="J28" s="19"/>
      <c r="K28" s="18">
        <f t="shared" si="13"/>
        <v>0.90273972602739727</v>
      </c>
      <c r="L28" s="39">
        <v>1</v>
      </c>
      <c r="M28" s="19"/>
      <c r="N28" s="18">
        <f t="shared" si="14"/>
        <v>1</v>
      </c>
      <c r="O28" s="39">
        <v>11</v>
      </c>
      <c r="P28" s="19"/>
      <c r="Q28" s="18">
        <f t="shared" si="15"/>
        <v>0.7857142857142857</v>
      </c>
      <c r="R28" s="39">
        <v>164</v>
      </c>
      <c r="S28" s="19"/>
      <c r="T28" s="18">
        <f t="shared" si="16"/>
        <v>0.87234042553191493</v>
      </c>
      <c r="U28" s="39">
        <v>246</v>
      </c>
      <c r="V28" s="19"/>
      <c r="W28" s="18">
        <f t="shared" si="17"/>
        <v>0.84827586206896555</v>
      </c>
      <c r="X28" s="39">
        <v>3543</v>
      </c>
      <c r="Y28" s="19"/>
      <c r="Z28" s="18">
        <f t="shared" si="18"/>
        <v>0.91173443129181675</v>
      </c>
      <c r="AA28" s="34">
        <v>343</v>
      </c>
      <c r="AB28" s="19"/>
      <c r="AC28" s="18">
        <f t="shared" si="19"/>
        <v>0.91711229946524064</v>
      </c>
      <c r="AD28" s="39">
        <v>202</v>
      </c>
      <c r="AE28" s="19"/>
      <c r="AF28" s="18">
        <f t="shared" si="20"/>
        <v>0.86695278969957079</v>
      </c>
      <c r="AG28" s="19"/>
    </row>
    <row r="29" spans="1:33" ht="16.5">
      <c r="A29" s="16"/>
      <c r="B29" s="17">
        <v>2008</v>
      </c>
      <c r="C29" s="34">
        <v>5232</v>
      </c>
      <c r="D29" s="19"/>
      <c r="E29" s="18">
        <f t="shared" si="11"/>
        <v>0.90801804928844154</v>
      </c>
      <c r="F29" s="39">
        <v>248</v>
      </c>
      <c r="G29" s="19"/>
      <c r="H29" s="18">
        <f t="shared" si="12"/>
        <v>0.79487179487179482</v>
      </c>
      <c r="I29" s="39">
        <v>600</v>
      </c>
      <c r="J29" s="19"/>
      <c r="K29" s="18">
        <f t="shared" si="13"/>
        <v>0.91883614088820831</v>
      </c>
      <c r="L29" s="39">
        <v>2</v>
      </c>
      <c r="M29" s="19"/>
      <c r="N29" s="18">
        <f t="shared" si="14"/>
        <v>1</v>
      </c>
      <c r="O29" s="39">
        <v>8</v>
      </c>
      <c r="P29" s="19"/>
      <c r="Q29" s="18">
        <f t="shared" si="15"/>
        <v>0.72727272727272729</v>
      </c>
      <c r="R29" s="39">
        <v>195</v>
      </c>
      <c r="S29" s="19"/>
      <c r="T29" s="18">
        <f t="shared" si="16"/>
        <v>0.91549295774647887</v>
      </c>
      <c r="U29" s="39">
        <v>207</v>
      </c>
      <c r="V29" s="19"/>
      <c r="W29" s="18">
        <f t="shared" si="17"/>
        <v>0.88461538461538458</v>
      </c>
      <c r="X29" s="39">
        <v>3522</v>
      </c>
      <c r="Y29" s="19"/>
      <c r="Z29" s="18">
        <f t="shared" si="18"/>
        <v>0.91862284820031304</v>
      </c>
      <c r="AA29" s="34">
        <v>252</v>
      </c>
      <c r="AB29" s="19"/>
      <c r="AC29" s="18">
        <f t="shared" si="19"/>
        <v>0.91304347826086951</v>
      </c>
      <c r="AD29" s="39">
        <v>198</v>
      </c>
      <c r="AE29" s="19"/>
      <c r="AF29" s="18">
        <f t="shared" si="20"/>
        <v>0.8722466960352423</v>
      </c>
      <c r="AG29" s="19"/>
    </row>
    <row r="30" spans="1:33" ht="16.5">
      <c r="A30" s="16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</row>
    <row r="31" spans="1:33" ht="15.75">
      <c r="A31" s="19"/>
      <c r="B31" s="17"/>
      <c r="C31" s="33"/>
      <c r="D31" s="14"/>
      <c r="E31" s="18"/>
      <c r="F31" s="33"/>
      <c r="G31" s="14"/>
      <c r="H31" s="18"/>
      <c r="I31" s="33"/>
      <c r="J31" s="14"/>
      <c r="K31" s="18"/>
      <c r="L31" s="33"/>
      <c r="M31" s="14"/>
      <c r="N31" s="18"/>
      <c r="O31" s="33"/>
      <c r="P31" s="14"/>
      <c r="Q31" s="18"/>
      <c r="R31" s="33"/>
      <c r="S31" s="14"/>
      <c r="T31" s="18"/>
      <c r="U31" s="33"/>
      <c r="V31" s="14"/>
      <c r="W31" s="18"/>
      <c r="X31" s="33"/>
      <c r="Y31" s="14"/>
      <c r="Z31" s="18"/>
      <c r="AA31" s="33"/>
      <c r="AB31" s="14"/>
      <c r="AC31" s="18"/>
      <c r="AD31" s="19"/>
      <c r="AE31" s="19"/>
      <c r="AF31" s="19"/>
      <c r="AG31" s="19"/>
    </row>
    <row r="32" spans="1:33" ht="16.5">
      <c r="A32" s="16" t="s">
        <v>15</v>
      </c>
      <c r="B32" s="17">
        <v>2002</v>
      </c>
      <c r="C32" s="34">
        <v>581</v>
      </c>
      <c r="D32" s="14"/>
      <c r="E32" s="18">
        <f t="shared" ref="E32:E38" si="21">IF(C14=0,0,C32/C14)</f>
        <v>0.11216216216216217</v>
      </c>
      <c r="F32" s="34">
        <v>121</v>
      </c>
      <c r="G32" s="14"/>
      <c r="H32" s="18">
        <f t="shared" ref="H32:H38" si="22">IF(F14=0,0,F32/F14)</f>
        <v>0.27562642369020501</v>
      </c>
      <c r="I32" s="34">
        <v>47</v>
      </c>
      <c r="J32" s="14"/>
      <c r="K32" s="18">
        <f t="shared" ref="K32:K38" si="23">IF(I14=0,0,I32/I14)</f>
        <v>7.5928917609046853E-2</v>
      </c>
      <c r="L32" s="34">
        <v>0</v>
      </c>
      <c r="M32" s="14"/>
      <c r="N32" s="18">
        <f t="shared" ref="N32:N38" si="24">IF(L14=0,0,L32/L14)</f>
        <v>0</v>
      </c>
      <c r="O32" s="34">
        <v>9</v>
      </c>
      <c r="P32" s="14"/>
      <c r="Q32" s="18">
        <f t="shared" ref="Q32:Q38" si="25">IF(O14=0,0,O32/O14)</f>
        <v>0.18</v>
      </c>
      <c r="R32" s="34">
        <v>0</v>
      </c>
      <c r="S32" s="14"/>
      <c r="T32" s="18">
        <f t="shared" ref="T32:T38" si="26">IF(R14=0,0,R32/R14)</f>
        <v>0</v>
      </c>
      <c r="U32" s="34">
        <v>54</v>
      </c>
      <c r="V32" s="14"/>
      <c r="W32" s="18">
        <f t="shared" ref="W32:W38" si="27">IF(U14=0,0,U32/U14)</f>
        <v>0.18367346938775511</v>
      </c>
      <c r="X32" s="34">
        <v>303</v>
      </c>
      <c r="Y32" s="14"/>
      <c r="Z32" s="18">
        <f t="shared" ref="Z32:Z38" si="28">IF(X14=0,0,X32/X14)</f>
        <v>8.8467153284671529E-2</v>
      </c>
      <c r="AA32" s="34">
        <v>19</v>
      </c>
      <c r="AB32" s="14"/>
      <c r="AC32" s="18">
        <f t="shared" ref="AC32:AC38" si="29">IF(AA14=0,0,AA32/AA14)</f>
        <v>0.11242603550295859</v>
      </c>
      <c r="AD32" s="39">
        <v>28</v>
      </c>
      <c r="AE32" s="19"/>
      <c r="AF32" s="18">
        <f t="shared" ref="AF32:AF38" si="30">IF(AD14=0,0,AD32/AD14)</f>
        <v>0.15217391304347827</v>
      </c>
      <c r="AG32" s="19"/>
    </row>
    <row r="33" spans="1:33" ht="16.5">
      <c r="A33" s="16" t="s">
        <v>16</v>
      </c>
      <c r="B33" s="17">
        <v>2003</v>
      </c>
      <c r="C33" s="39">
        <v>546</v>
      </c>
      <c r="D33" s="14"/>
      <c r="E33" s="18">
        <f t="shared" si="21"/>
        <v>9.8591549295774641E-2</v>
      </c>
      <c r="F33" s="39">
        <v>84</v>
      </c>
      <c r="G33" s="14"/>
      <c r="H33" s="18">
        <f t="shared" si="22"/>
        <v>0.20388349514563106</v>
      </c>
      <c r="I33" s="39">
        <v>55</v>
      </c>
      <c r="J33" s="14"/>
      <c r="K33" s="18">
        <f t="shared" si="23"/>
        <v>7.2273324572930356E-2</v>
      </c>
      <c r="L33" s="39">
        <v>0</v>
      </c>
      <c r="M33" s="14"/>
      <c r="N33" s="18">
        <f t="shared" si="24"/>
        <v>0</v>
      </c>
      <c r="O33" s="39">
        <v>4</v>
      </c>
      <c r="P33" s="14"/>
      <c r="Q33" s="18">
        <f t="shared" si="25"/>
        <v>0.10526315789473684</v>
      </c>
      <c r="R33" s="39">
        <v>0</v>
      </c>
      <c r="S33" s="14"/>
      <c r="T33" s="18">
        <f t="shared" si="26"/>
        <v>0</v>
      </c>
      <c r="U33" s="39">
        <v>43</v>
      </c>
      <c r="V33" s="14"/>
      <c r="W33" s="18">
        <f t="shared" si="27"/>
        <v>0.16666666666666666</v>
      </c>
      <c r="X33" s="39">
        <v>318</v>
      </c>
      <c r="Y33" s="14"/>
      <c r="Z33" s="18">
        <f t="shared" si="28"/>
        <v>8.6672117743254298E-2</v>
      </c>
      <c r="AA33" s="39">
        <v>26</v>
      </c>
      <c r="AB33" s="14"/>
      <c r="AC33" s="18">
        <f t="shared" si="29"/>
        <v>0.13612565445026178</v>
      </c>
      <c r="AD33" s="39">
        <v>16</v>
      </c>
      <c r="AE33" s="14"/>
      <c r="AF33" s="18">
        <f t="shared" si="30"/>
        <v>7.6555023923444973E-2</v>
      </c>
      <c r="AG33" s="19"/>
    </row>
    <row r="34" spans="1:33" ht="16.5">
      <c r="A34" s="16" t="s">
        <v>17</v>
      </c>
      <c r="B34" s="17">
        <v>2004</v>
      </c>
      <c r="C34" s="39">
        <v>561</v>
      </c>
      <c r="D34" s="14"/>
      <c r="E34" s="18">
        <f t="shared" si="21"/>
        <v>9.2926950472088779E-2</v>
      </c>
      <c r="F34" s="39">
        <v>62</v>
      </c>
      <c r="G34" s="14"/>
      <c r="H34" s="18">
        <f t="shared" si="22"/>
        <v>0.20462046204620463</v>
      </c>
      <c r="I34" s="39">
        <v>54</v>
      </c>
      <c r="J34" s="14"/>
      <c r="K34" s="18">
        <f t="shared" si="23"/>
        <v>7.9295154185022032E-2</v>
      </c>
      <c r="L34" s="39">
        <v>0</v>
      </c>
      <c r="M34" s="14"/>
      <c r="N34" s="18">
        <f t="shared" si="24"/>
        <v>0</v>
      </c>
      <c r="O34" s="39">
        <v>3</v>
      </c>
      <c r="P34" s="14"/>
      <c r="Q34" s="18">
        <f t="shared" si="25"/>
        <v>0.21428571428571427</v>
      </c>
      <c r="R34" s="39">
        <v>19</v>
      </c>
      <c r="S34" s="14"/>
      <c r="T34" s="18">
        <f t="shared" si="26"/>
        <v>0.1165644171779141</v>
      </c>
      <c r="U34" s="39">
        <v>42</v>
      </c>
      <c r="V34" s="14"/>
      <c r="W34" s="18">
        <f t="shared" si="27"/>
        <v>0.14685314685314685</v>
      </c>
      <c r="X34" s="39">
        <v>322</v>
      </c>
      <c r="Y34" s="14"/>
      <c r="Z34" s="18">
        <f t="shared" si="28"/>
        <v>8.039950062421973E-2</v>
      </c>
      <c r="AA34" s="39">
        <v>30</v>
      </c>
      <c r="AB34" s="14"/>
      <c r="AC34" s="18">
        <f t="shared" si="29"/>
        <v>0.10380622837370242</v>
      </c>
      <c r="AD34" s="39">
        <v>29</v>
      </c>
      <c r="AE34" s="14"/>
      <c r="AF34" s="18">
        <f t="shared" si="30"/>
        <v>9.8305084745762716E-2</v>
      </c>
      <c r="AG34" s="19"/>
    </row>
    <row r="35" spans="1:33" ht="15.75">
      <c r="B35" s="17">
        <v>2005</v>
      </c>
      <c r="C35" s="39">
        <v>595</v>
      </c>
      <c r="D35" s="19"/>
      <c r="E35" s="18">
        <f t="shared" si="21"/>
        <v>9.7349476439790569E-2</v>
      </c>
      <c r="F35" s="39">
        <v>83</v>
      </c>
      <c r="G35" s="19"/>
      <c r="H35" s="18">
        <f t="shared" si="22"/>
        <v>0.22133333333333333</v>
      </c>
      <c r="I35" s="39">
        <v>65</v>
      </c>
      <c r="J35" s="19"/>
      <c r="K35" s="18">
        <f t="shared" si="23"/>
        <v>8.5978835978835974E-2</v>
      </c>
      <c r="L35" s="39">
        <v>0</v>
      </c>
      <c r="M35" s="19"/>
      <c r="N35" s="18">
        <f t="shared" si="24"/>
        <v>0</v>
      </c>
      <c r="O35" s="39">
        <v>4</v>
      </c>
      <c r="P35" s="19"/>
      <c r="Q35" s="18">
        <f t="shared" si="25"/>
        <v>0.30769230769230771</v>
      </c>
      <c r="R35" s="39">
        <v>23</v>
      </c>
      <c r="S35" s="19"/>
      <c r="T35" s="18">
        <f t="shared" si="26"/>
        <v>0.12299465240641712</v>
      </c>
      <c r="U35" s="39">
        <v>37</v>
      </c>
      <c r="V35" s="19"/>
      <c r="W35" s="18">
        <f t="shared" si="27"/>
        <v>0.11044776119402985</v>
      </c>
      <c r="X35" s="39">
        <v>334</v>
      </c>
      <c r="Y35" s="19"/>
      <c r="Z35" s="18">
        <f t="shared" si="28"/>
        <v>8.4194605495336527E-2</v>
      </c>
      <c r="AA35" s="39">
        <v>25</v>
      </c>
      <c r="AB35" s="19"/>
      <c r="AC35" s="18">
        <f t="shared" si="29"/>
        <v>0.1</v>
      </c>
      <c r="AD35" s="39">
        <v>24</v>
      </c>
      <c r="AE35" s="19"/>
      <c r="AF35" s="18">
        <f t="shared" si="30"/>
        <v>0.10480349344978165</v>
      </c>
      <c r="AG35" s="19"/>
    </row>
    <row r="36" spans="1:33" ht="15.75">
      <c r="B36" s="17">
        <v>2006</v>
      </c>
      <c r="C36" s="34">
        <f>SUM(F36,I36,L36,O36,R36,U36,X36,AA36,AD36,)</f>
        <v>464</v>
      </c>
      <c r="D36" s="19"/>
      <c r="E36" s="18">
        <f t="shared" si="21"/>
        <v>8.6149275900482727E-2</v>
      </c>
      <c r="F36" s="39">
        <v>49</v>
      </c>
      <c r="G36" s="19"/>
      <c r="H36" s="18">
        <f t="shared" si="22"/>
        <v>0.18014705882352941</v>
      </c>
      <c r="I36" s="39">
        <v>40</v>
      </c>
      <c r="J36" s="19"/>
      <c r="K36" s="18">
        <f t="shared" si="23"/>
        <v>6.6666666666666666E-2</v>
      </c>
      <c r="L36" s="39">
        <v>0</v>
      </c>
      <c r="M36" s="19"/>
      <c r="N36" s="18">
        <f t="shared" si="24"/>
        <v>0</v>
      </c>
      <c r="O36" s="39">
        <v>3</v>
      </c>
      <c r="P36" s="19"/>
      <c r="Q36" s="18">
        <f t="shared" si="25"/>
        <v>0.25</v>
      </c>
      <c r="R36" s="39">
        <v>27</v>
      </c>
      <c r="S36" s="19"/>
      <c r="T36" s="18">
        <f t="shared" si="26"/>
        <v>0.16265060240963855</v>
      </c>
      <c r="U36" s="39">
        <v>35</v>
      </c>
      <c r="V36" s="19"/>
      <c r="W36" s="18">
        <f t="shared" si="27"/>
        <v>0.1174496644295302</v>
      </c>
      <c r="X36" s="39">
        <v>255</v>
      </c>
      <c r="Y36" s="19"/>
      <c r="Z36" s="18">
        <f t="shared" si="28"/>
        <v>7.1408569028283395E-2</v>
      </c>
      <c r="AA36" s="39">
        <v>35</v>
      </c>
      <c r="AB36" s="19"/>
      <c r="AC36" s="18">
        <f t="shared" si="29"/>
        <v>0.14462809917355371</v>
      </c>
      <c r="AD36" s="39">
        <v>20</v>
      </c>
      <c r="AE36" s="19"/>
      <c r="AF36" s="18">
        <f t="shared" si="30"/>
        <v>8.8888888888888892E-2</v>
      </c>
      <c r="AG36" s="19"/>
    </row>
    <row r="37" spans="1:33" ht="15.75">
      <c r="B37" s="17">
        <v>2007</v>
      </c>
      <c r="C37" s="34">
        <v>563</v>
      </c>
      <c r="D37" s="19"/>
      <c r="E37" s="18">
        <f t="shared" si="21"/>
        <v>9.4084224598930483E-2</v>
      </c>
      <c r="F37" s="39">
        <v>53</v>
      </c>
      <c r="G37" s="19"/>
      <c r="H37" s="18">
        <f t="shared" si="22"/>
        <v>0.19776119402985073</v>
      </c>
      <c r="I37" s="39">
        <v>60</v>
      </c>
      <c r="J37" s="19"/>
      <c r="K37" s="18">
        <f t="shared" si="23"/>
        <v>8.2191780821917804E-2</v>
      </c>
      <c r="L37" s="39">
        <v>0</v>
      </c>
      <c r="M37" s="19"/>
      <c r="N37" s="18">
        <f t="shared" si="24"/>
        <v>0</v>
      </c>
      <c r="O37" s="39">
        <v>3</v>
      </c>
      <c r="P37" s="19"/>
      <c r="Q37" s="18">
        <f t="shared" si="25"/>
        <v>0.21428571428571427</v>
      </c>
      <c r="R37" s="39">
        <v>24</v>
      </c>
      <c r="S37" s="19"/>
      <c r="T37" s="18">
        <f t="shared" si="26"/>
        <v>0.1276595744680851</v>
      </c>
      <c r="U37" s="39">
        <v>44</v>
      </c>
      <c r="V37" s="19"/>
      <c r="W37" s="18">
        <f t="shared" si="27"/>
        <v>0.15172413793103448</v>
      </c>
      <c r="X37" s="39">
        <v>322</v>
      </c>
      <c r="Y37" s="19"/>
      <c r="Z37" s="18">
        <f t="shared" si="28"/>
        <v>8.2861554297478129E-2</v>
      </c>
      <c r="AA37" s="39">
        <v>29</v>
      </c>
      <c r="AB37" s="19"/>
      <c r="AC37" s="18">
        <f t="shared" si="29"/>
        <v>7.7540106951871662E-2</v>
      </c>
      <c r="AD37" s="39">
        <v>28</v>
      </c>
      <c r="AE37" s="19"/>
      <c r="AF37" s="18">
        <f t="shared" si="30"/>
        <v>0.12017167381974249</v>
      </c>
      <c r="AG37" s="19"/>
    </row>
    <row r="38" spans="1:33" ht="15.75">
      <c r="B38" s="17">
        <v>2008</v>
      </c>
      <c r="C38" s="34">
        <v>481</v>
      </c>
      <c r="D38" s="19"/>
      <c r="E38" s="18">
        <f t="shared" si="21"/>
        <v>8.3477959041999311E-2</v>
      </c>
      <c r="F38" s="39">
        <v>55</v>
      </c>
      <c r="G38" s="19"/>
      <c r="H38" s="18">
        <f t="shared" si="22"/>
        <v>0.17628205128205129</v>
      </c>
      <c r="I38" s="39">
        <v>50</v>
      </c>
      <c r="J38" s="19"/>
      <c r="K38" s="18">
        <f t="shared" si="23"/>
        <v>7.6569678407350683E-2</v>
      </c>
      <c r="L38" s="39">
        <v>0</v>
      </c>
      <c r="M38" s="19"/>
      <c r="N38" s="18">
        <f t="shared" si="24"/>
        <v>0</v>
      </c>
      <c r="O38" s="39">
        <v>3</v>
      </c>
      <c r="P38" s="19"/>
      <c r="Q38" s="18">
        <f t="shared" si="25"/>
        <v>0.27272727272727271</v>
      </c>
      <c r="R38" s="39">
        <v>16</v>
      </c>
      <c r="S38" s="19"/>
      <c r="T38" s="18">
        <f t="shared" si="26"/>
        <v>7.5117370892018781E-2</v>
      </c>
      <c r="U38" s="39">
        <v>23</v>
      </c>
      <c r="V38" s="19"/>
      <c r="W38" s="18">
        <f t="shared" si="27"/>
        <v>9.8290598290598288E-2</v>
      </c>
      <c r="X38" s="39">
        <v>290</v>
      </c>
      <c r="Y38" s="19"/>
      <c r="Z38" s="18">
        <f t="shared" si="28"/>
        <v>7.5639019300991137E-2</v>
      </c>
      <c r="AA38" s="39">
        <v>22</v>
      </c>
      <c r="AB38" s="19"/>
      <c r="AC38" s="18">
        <f t="shared" si="29"/>
        <v>7.9710144927536225E-2</v>
      </c>
      <c r="AD38" s="39">
        <v>22</v>
      </c>
      <c r="AE38" s="19"/>
      <c r="AF38" s="18">
        <f t="shared" si="30"/>
        <v>9.6916299559471369E-2</v>
      </c>
      <c r="AG38" s="19"/>
    </row>
    <row r="39" spans="1:33" ht="15.75" customHeight="1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</row>
    <row r="40" spans="1:33" ht="16.5">
      <c r="A40" s="16"/>
      <c r="B40" s="17"/>
      <c r="C40" s="33"/>
      <c r="D40" s="14"/>
      <c r="E40" s="18"/>
      <c r="F40" s="33"/>
      <c r="G40" s="14"/>
      <c r="H40" s="18"/>
      <c r="I40" s="33"/>
      <c r="J40" s="14"/>
      <c r="K40" s="18"/>
      <c r="L40" s="33"/>
      <c r="M40" s="14"/>
      <c r="N40" s="18"/>
      <c r="O40" s="33"/>
      <c r="P40" s="14"/>
      <c r="Q40" s="18"/>
      <c r="R40" s="33"/>
      <c r="S40" s="14"/>
      <c r="T40" s="18"/>
      <c r="U40" s="33"/>
      <c r="V40" s="14"/>
      <c r="W40" s="18"/>
      <c r="X40" s="33"/>
      <c r="Y40" s="14"/>
      <c r="Z40" s="18"/>
      <c r="AA40" s="33"/>
      <c r="AB40" s="14"/>
      <c r="AC40" s="18"/>
      <c r="AD40" s="19"/>
      <c r="AE40" s="19"/>
      <c r="AF40" s="19"/>
      <c r="AG40" s="19"/>
    </row>
    <row r="41" spans="1:33" ht="16.5">
      <c r="A41" s="20" t="s">
        <v>18</v>
      </c>
      <c r="B41" s="17">
        <v>2002</v>
      </c>
      <c r="C41" s="34">
        <v>50</v>
      </c>
      <c r="D41" s="21"/>
      <c r="E41" s="22">
        <f t="shared" ref="E41:E47" si="31">IF(C14=0,0,C41/C14)</f>
        <v>9.6525096525096523E-3</v>
      </c>
      <c r="F41" s="34">
        <v>8</v>
      </c>
      <c r="G41" s="21"/>
      <c r="H41" s="22">
        <f t="shared" ref="H41:H47" si="32">IF(F14=0,0,F41/F14)</f>
        <v>1.8223234624145785E-2</v>
      </c>
      <c r="I41" s="34">
        <v>7</v>
      </c>
      <c r="J41" s="21"/>
      <c r="K41" s="22">
        <f t="shared" ref="K41:K47" si="33">IF(I14=0,0,I41/I14)</f>
        <v>1.1308562197092083E-2</v>
      </c>
      <c r="L41" s="34">
        <v>0</v>
      </c>
      <c r="M41" s="21"/>
      <c r="N41" s="22">
        <f>IF(L14=0,0,L41/L14)</f>
        <v>0</v>
      </c>
      <c r="O41" s="34">
        <v>0</v>
      </c>
      <c r="P41" s="21"/>
      <c r="Q41" s="22">
        <f>IF(O14=0,0,O41/O14)</f>
        <v>0</v>
      </c>
      <c r="R41" s="34">
        <v>0</v>
      </c>
      <c r="S41" s="21"/>
      <c r="T41" s="22">
        <f t="shared" ref="T41:T47" si="34">IF(R14=0,0,R41/R14)</f>
        <v>0</v>
      </c>
      <c r="U41" s="34">
        <v>6</v>
      </c>
      <c r="V41" s="21"/>
      <c r="W41" s="22">
        <f t="shared" ref="W41:W47" si="35">IF(U14=0,0,U41/U14)</f>
        <v>2.0408163265306121E-2</v>
      </c>
      <c r="X41" s="34">
        <v>24</v>
      </c>
      <c r="Y41" s="21"/>
      <c r="Z41" s="22">
        <f t="shared" ref="Z41:Z47" si="36">IF(X14=0,0,X41/X14)</f>
        <v>7.0072992700729924E-3</v>
      </c>
      <c r="AA41" s="34">
        <v>3</v>
      </c>
      <c r="AB41" s="21"/>
      <c r="AC41" s="22">
        <f t="shared" ref="AC41:AC47" si="37">IF(AA14=0,0,AA41/AA14)</f>
        <v>1.7751479289940829E-2</v>
      </c>
      <c r="AD41" s="39">
        <v>2</v>
      </c>
      <c r="AE41" s="19"/>
      <c r="AF41" s="22">
        <f t="shared" ref="AF41:AF47" si="38">IF(AD14=0,0,AD41/AD14)</f>
        <v>1.0869565217391304E-2</v>
      </c>
      <c r="AG41" s="19"/>
    </row>
    <row r="42" spans="1:33" ht="16.5">
      <c r="A42" s="20" t="s">
        <v>19</v>
      </c>
      <c r="B42" s="17">
        <v>2003</v>
      </c>
      <c r="C42" s="39">
        <v>41</v>
      </c>
      <c r="D42" s="14"/>
      <c r="E42" s="22">
        <f t="shared" si="31"/>
        <v>7.4033947273383889E-3</v>
      </c>
      <c r="F42" s="39">
        <v>7</v>
      </c>
      <c r="G42" s="14"/>
      <c r="H42" s="22">
        <f t="shared" si="32"/>
        <v>1.6990291262135922E-2</v>
      </c>
      <c r="I42" s="39">
        <v>8</v>
      </c>
      <c r="J42" s="14"/>
      <c r="K42" s="22">
        <f t="shared" si="33"/>
        <v>1.0512483574244415E-2</v>
      </c>
      <c r="L42" s="39">
        <v>0</v>
      </c>
      <c r="M42" s="14"/>
      <c r="N42" s="22">
        <f>IF(L15=0,0,L42/L15)</f>
        <v>0</v>
      </c>
      <c r="O42" s="39">
        <v>2</v>
      </c>
      <c r="P42" s="14"/>
      <c r="Q42" s="22">
        <f>IF(O15=0,0,O42/O15)</f>
        <v>5.2631578947368418E-2</v>
      </c>
      <c r="R42" s="39">
        <v>0</v>
      </c>
      <c r="S42" s="14"/>
      <c r="T42" s="22">
        <f t="shared" si="34"/>
        <v>0</v>
      </c>
      <c r="U42" s="39">
        <v>2</v>
      </c>
      <c r="V42" s="14"/>
      <c r="W42" s="22">
        <f t="shared" si="35"/>
        <v>7.7519379844961239E-3</v>
      </c>
      <c r="X42" s="39">
        <v>13</v>
      </c>
      <c r="Y42" s="14"/>
      <c r="Z42" s="22">
        <f t="shared" si="36"/>
        <v>3.5431997819569366E-3</v>
      </c>
      <c r="AA42" s="39">
        <v>0</v>
      </c>
      <c r="AB42" s="14"/>
      <c r="AC42" s="22">
        <f t="shared" si="37"/>
        <v>0</v>
      </c>
      <c r="AD42" s="39">
        <v>9</v>
      </c>
      <c r="AE42" s="19"/>
      <c r="AF42" s="22">
        <f t="shared" si="38"/>
        <v>4.3062200956937802E-2</v>
      </c>
      <c r="AG42" s="19"/>
    </row>
    <row r="43" spans="1:33" ht="16.5">
      <c r="A43" s="16" t="s">
        <v>9</v>
      </c>
      <c r="B43" s="17">
        <v>2004</v>
      </c>
      <c r="C43" s="39">
        <v>59</v>
      </c>
      <c r="D43" s="14"/>
      <c r="E43" s="22">
        <f t="shared" si="31"/>
        <v>9.7730660924300154E-3</v>
      </c>
      <c r="F43" s="39">
        <v>3</v>
      </c>
      <c r="G43" s="14"/>
      <c r="H43" s="22">
        <f t="shared" si="32"/>
        <v>9.9009900990099011E-3</v>
      </c>
      <c r="I43" s="39">
        <v>6</v>
      </c>
      <c r="J43" s="14"/>
      <c r="K43" s="22">
        <f t="shared" si="33"/>
        <v>8.8105726872246704E-3</v>
      </c>
      <c r="L43" s="39">
        <v>0</v>
      </c>
      <c r="M43" s="14"/>
      <c r="N43" s="22">
        <f>IF(L16=0,0,L43/L16)</f>
        <v>0</v>
      </c>
      <c r="O43" s="39">
        <v>0</v>
      </c>
      <c r="P43" s="14"/>
      <c r="Q43" s="22">
        <f>IF(O16=0,0,O43/O16)</f>
        <v>0</v>
      </c>
      <c r="R43" s="39">
        <v>2</v>
      </c>
      <c r="S43" s="14"/>
      <c r="T43" s="22">
        <f t="shared" si="34"/>
        <v>1.2269938650306749E-2</v>
      </c>
      <c r="U43" s="39">
        <v>3</v>
      </c>
      <c r="V43" s="14"/>
      <c r="W43" s="22">
        <f t="shared" si="35"/>
        <v>1.048951048951049E-2</v>
      </c>
      <c r="X43" s="39">
        <v>26</v>
      </c>
      <c r="Y43" s="14"/>
      <c r="Z43" s="22">
        <f t="shared" si="36"/>
        <v>6.4918851435705367E-3</v>
      </c>
      <c r="AA43" s="39">
        <v>3</v>
      </c>
      <c r="AB43" s="14"/>
      <c r="AC43" s="22">
        <f t="shared" si="37"/>
        <v>1.0380622837370242E-2</v>
      </c>
      <c r="AD43" s="39">
        <v>16</v>
      </c>
      <c r="AE43" s="19"/>
      <c r="AF43" s="22">
        <f t="shared" si="38"/>
        <v>5.4237288135593219E-2</v>
      </c>
      <c r="AG43" s="19"/>
    </row>
    <row r="44" spans="1:33" ht="15.75">
      <c r="B44" s="17">
        <v>2005</v>
      </c>
      <c r="C44" s="39">
        <v>50</v>
      </c>
      <c r="D44" s="19"/>
      <c r="E44" s="22">
        <f t="shared" si="31"/>
        <v>8.1806282722513089E-3</v>
      </c>
      <c r="F44" s="39">
        <v>2</v>
      </c>
      <c r="G44" s="19"/>
      <c r="H44" s="22">
        <f t="shared" si="32"/>
        <v>5.3333333333333332E-3</v>
      </c>
      <c r="I44" s="39">
        <v>3</v>
      </c>
      <c r="J44" s="19"/>
      <c r="K44" s="22">
        <f t="shared" si="33"/>
        <v>3.968253968253968E-3</v>
      </c>
      <c r="L44" s="39">
        <v>0</v>
      </c>
      <c r="M44" s="19"/>
      <c r="N44" s="18">
        <f>IF(L30=0,0,L44/L30)</f>
        <v>0</v>
      </c>
      <c r="O44" s="39">
        <v>0</v>
      </c>
      <c r="P44" s="19"/>
      <c r="Q44" s="18">
        <f>IF(O30=0,0,O44/O30)</f>
        <v>0</v>
      </c>
      <c r="R44" s="39">
        <v>1</v>
      </c>
      <c r="S44" s="19"/>
      <c r="T44" s="22">
        <f t="shared" si="34"/>
        <v>5.3475935828877002E-3</v>
      </c>
      <c r="U44" s="39">
        <v>3</v>
      </c>
      <c r="V44" s="38"/>
      <c r="W44" s="22">
        <f t="shared" si="35"/>
        <v>8.9552238805970154E-3</v>
      </c>
      <c r="X44" s="39">
        <v>30</v>
      </c>
      <c r="Y44" s="19"/>
      <c r="Z44" s="22">
        <f t="shared" si="36"/>
        <v>7.5623897151499871E-3</v>
      </c>
      <c r="AA44" s="39">
        <v>3</v>
      </c>
      <c r="AB44" s="19"/>
      <c r="AC44" s="22">
        <f t="shared" si="37"/>
        <v>1.2E-2</v>
      </c>
      <c r="AD44" s="39">
        <v>8</v>
      </c>
      <c r="AE44" s="19"/>
      <c r="AF44" s="22">
        <f t="shared" si="38"/>
        <v>3.4934497816593885E-2</v>
      </c>
      <c r="AG44" s="19"/>
    </row>
    <row r="45" spans="1:33" ht="15.75">
      <c r="B45" s="17">
        <v>2006</v>
      </c>
      <c r="C45" s="34">
        <f>SUM(F45,I45,L45,O45,R45,U45,X45,AA45,AD45,)</f>
        <v>45</v>
      </c>
      <c r="D45" s="19"/>
      <c r="E45" s="22">
        <f t="shared" si="31"/>
        <v>8.3549944300037142E-3</v>
      </c>
      <c r="F45" s="39">
        <v>7</v>
      </c>
      <c r="G45" s="19"/>
      <c r="H45" s="22">
        <f t="shared" si="32"/>
        <v>2.5735294117647058E-2</v>
      </c>
      <c r="I45" s="39">
        <v>4</v>
      </c>
      <c r="J45" s="19"/>
      <c r="K45" s="22">
        <f t="shared" si="33"/>
        <v>6.6666666666666671E-3</v>
      </c>
      <c r="L45" s="39">
        <v>0</v>
      </c>
      <c r="M45" s="19"/>
      <c r="N45" s="18">
        <f>IF(L31=0,0,L45/L31)</f>
        <v>0</v>
      </c>
      <c r="O45" s="39">
        <v>0</v>
      </c>
      <c r="P45" s="19"/>
      <c r="Q45" s="18">
        <f>IF(O31=0,0,O45/O31)</f>
        <v>0</v>
      </c>
      <c r="R45" s="39">
        <v>3</v>
      </c>
      <c r="S45" s="19"/>
      <c r="T45" s="22">
        <f t="shared" si="34"/>
        <v>1.8072289156626505E-2</v>
      </c>
      <c r="U45" s="39">
        <v>3</v>
      </c>
      <c r="V45" s="38"/>
      <c r="W45" s="22">
        <f t="shared" si="35"/>
        <v>1.0067114093959731E-2</v>
      </c>
      <c r="X45" s="39">
        <v>21</v>
      </c>
      <c r="Y45" s="19"/>
      <c r="Z45" s="22">
        <f t="shared" si="36"/>
        <v>5.8807056846821616E-3</v>
      </c>
      <c r="AA45" s="39">
        <v>2</v>
      </c>
      <c r="AB45" s="19"/>
      <c r="AC45" s="22">
        <f t="shared" si="37"/>
        <v>8.2644628099173556E-3</v>
      </c>
      <c r="AD45" s="39">
        <v>5</v>
      </c>
      <c r="AE45" s="19"/>
      <c r="AF45" s="22">
        <f t="shared" si="38"/>
        <v>2.2222222222222223E-2</v>
      </c>
      <c r="AG45" s="19"/>
    </row>
    <row r="46" spans="1:33" ht="15.75">
      <c r="B46" s="17">
        <v>2007</v>
      </c>
      <c r="C46" s="34">
        <v>43</v>
      </c>
      <c r="D46" s="19"/>
      <c r="E46" s="22">
        <f t="shared" si="31"/>
        <v>7.1858288770053477E-3</v>
      </c>
      <c r="F46" s="39">
        <v>6</v>
      </c>
      <c r="G46" s="19"/>
      <c r="H46" s="22">
        <f t="shared" si="32"/>
        <v>2.2388059701492536E-2</v>
      </c>
      <c r="I46" s="39">
        <v>11</v>
      </c>
      <c r="J46" s="19"/>
      <c r="K46" s="22">
        <f t="shared" si="33"/>
        <v>1.5068493150684932E-2</v>
      </c>
      <c r="L46" s="39">
        <v>0</v>
      </c>
      <c r="M46" s="19"/>
      <c r="N46" s="18">
        <f>IF(L32=0,0,L46/L32)</f>
        <v>0</v>
      </c>
      <c r="O46" s="39">
        <v>0</v>
      </c>
      <c r="P46" s="19"/>
      <c r="Q46" s="18">
        <f>IF(O32=0,0,O46/O32)</f>
        <v>0</v>
      </c>
      <c r="R46" s="39">
        <v>0</v>
      </c>
      <c r="S46" s="19"/>
      <c r="T46" s="22">
        <f t="shared" si="34"/>
        <v>0</v>
      </c>
      <c r="U46" s="39">
        <v>0</v>
      </c>
      <c r="V46" s="38"/>
      <c r="W46" s="22">
        <f t="shared" si="35"/>
        <v>0</v>
      </c>
      <c r="X46" s="39">
        <v>21</v>
      </c>
      <c r="Y46" s="19"/>
      <c r="Z46" s="22">
        <f t="shared" si="36"/>
        <v>5.4040144107050953E-3</v>
      </c>
      <c r="AA46" s="39">
        <v>2</v>
      </c>
      <c r="AB46" s="19"/>
      <c r="AC46" s="22">
        <f t="shared" si="37"/>
        <v>5.3475935828877002E-3</v>
      </c>
      <c r="AD46" s="39">
        <v>3</v>
      </c>
      <c r="AE46" s="19"/>
      <c r="AF46" s="22">
        <f t="shared" si="38"/>
        <v>1.2875536480686695E-2</v>
      </c>
      <c r="AG46" s="19"/>
    </row>
    <row r="47" spans="1:33" ht="15.75">
      <c r="B47" s="17">
        <v>2008</v>
      </c>
      <c r="C47" s="34">
        <v>49</v>
      </c>
      <c r="D47" s="19"/>
      <c r="E47" s="22">
        <f t="shared" si="31"/>
        <v>8.5039916695591813E-3</v>
      </c>
      <c r="F47" s="39">
        <v>9</v>
      </c>
      <c r="G47" s="19"/>
      <c r="H47" s="22">
        <f t="shared" si="32"/>
        <v>2.8846153846153848E-2</v>
      </c>
      <c r="I47" s="39">
        <v>3</v>
      </c>
      <c r="J47" s="19"/>
      <c r="K47" s="22">
        <f t="shared" si="33"/>
        <v>4.5941807044410417E-3</v>
      </c>
      <c r="L47" s="39">
        <v>0</v>
      </c>
      <c r="M47" s="19"/>
      <c r="N47" s="18">
        <f>IF(L33=0,0,L47/L33)</f>
        <v>0</v>
      </c>
      <c r="O47" s="39">
        <v>0</v>
      </c>
      <c r="P47" s="19"/>
      <c r="Q47" s="18">
        <f>IF(O33=0,0,O47/O33)</f>
        <v>0</v>
      </c>
      <c r="R47" s="39">
        <v>2</v>
      </c>
      <c r="S47" s="19"/>
      <c r="T47" s="22">
        <f t="shared" si="34"/>
        <v>9.3896713615023476E-3</v>
      </c>
      <c r="U47" s="39">
        <v>4</v>
      </c>
      <c r="V47" s="38"/>
      <c r="W47" s="22">
        <f t="shared" si="35"/>
        <v>1.7094017094017096E-2</v>
      </c>
      <c r="X47" s="39">
        <v>22</v>
      </c>
      <c r="Y47" s="19"/>
      <c r="Z47" s="22">
        <f t="shared" si="36"/>
        <v>5.7381324986958788E-3</v>
      </c>
      <c r="AA47" s="39">
        <v>2</v>
      </c>
      <c r="AB47" s="19"/>
      <c r="AC47" s="22">
        <f t="shared" si="37"/>
        <v>7.246376811594203E-3</v>
      </c>
      <c r="AD47" s="39">
        <v>7</v>
      </c>
      <c r="AE47" s="19"/>
      <c r="AF47" s="22">
        <f t="shared" si="38"/>
        <v>3.0837004405286344E-2</v>
      </c>
      <c r="AG47" s="19"/>
    </row>
    <row r="48" spans="1:33" ht="16.5">
      <c r="A48" s="16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</row>
    <row r="49" spans="1:33" ht="16.5">
      <c r="A49" s="16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</row>
    <row r="50" spans="1:33" ht="16.5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5"/>
      <c r="U50" s="24"/>
      <c r="V50" s="24"/>
      <c r="W50" s="25"/>
      <c r="X50" s="24"/>
      <c r="Y50" s="24"/>
      <c r="Z50" s="24"/>
      <c r="AA50" s="24"/>
      <c r="AB50" s="24"/>
      <c r="AC50" s="24"/>
      <c r="AD50" s="37"/>
      <c r="AE50" s="37"/>
      <c r="AF50" s="37"/>
    </row>
    <row r="51" spans="1:33" ht="15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22"/>
      <c r="U51" s="14"/>
      <c r="V51" s="14"/>
      <c r="W51" s="22"/>
      <c r="X51" s="14"/>
      <c r="Y51" s="14"/>
      <c r="Z51" s="14"/>
      <c r="AA51" s="14"/>
      <c r="AB51" s="14"/>
      <c r="AC51" s="14"/>
    </row>
    <row r="52" spans="1:33" s="29" customFormat="1" ht="16.5">
      <c r="A52" s="26" t="s">
        <v>22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8"/>
    </row>
    <row r="53" spans="1:33" s="5" customFormat="1" ht="16.5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 t="s">
        <v>20</v>
      </c>
      <c r="Y53" s="7"/>
      <c r="Z53" s="7"/>
      <c r="AA53" s="7"/>
      <c r="AB53" s="7"/>
      <c r="AC53" s="7"/>
      <c r="AD53" s="9"/>
    </row>
    <row r="54" spans="1:33" s="5" customFormat="1" ht="15.75">
      <c r="A54" s="4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30"/>
      <c r="U54" s="7"/>
      <c r="V54" s="7"/>
      <c r="W54" s="30"/>
      <c r="X54" s="7" t="s">
        <v>25</v>
      </c>
      <c r="Y54" s="7"/>
      <c r="Z54" s="30"/>
      <c r="AA54" s="7"/>
      <c r="AB54" s="7"/>
      <c r="AC54" s="7"/>
      <c r="AD54" s="9"/>
    </row>
    <row r="55" spans="1:33" s="5" customFormat="1" ht="15.7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30"/>
      <c r="U55" s="7"/>
      <c r="V55" s="7"/>
      <c r="W55" s="30"/>
      <c r="X55" s="7" t="s">
        <v>26</v>
      </c>
      <c r="Y55" s="7"/>
      <c r="Z55" s="7"/>
      <c r="AA55" s="7"/>
      <c r="AB55" s="7"/>
      <c r="AC55" s="7"/>
      <c r="AD55" s="9"/>
    </row>
    <row r="56" spans="1:33" s="5" customFormat="1" ht="16.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30"/>
      <c r="U56" s="7"/>
      <c r="V56" s="7"/>
      <c r="W56" s="30"/>
      <c r="Y56" s="7"/>
      <c r="Z56" s="30"/>
      <c r="AA56" s="7"/>
      <c r="AB56" s="7"/>
      <c r="AC56" s="7"/>
      <c r="AD56" s="9"/>
    </row>
    <row r="57" spans="1:33" ht="16.5">
      <c r="A57" s="16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6"/>
      <c r="Y57" s="14"/>
      <c r="Z57" s="14"/>
      <c r="AA57" s="14"/>
      <c r="AB57" s="14"/>
      <c r="AC57" s="14"/>
    </row>
    <row r="58" spans="1:33" ht="15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</row>
    <row r="59" spans="1:33" ht="1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</row>
    <row r="60" spans="1:33" ht="1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</row>
    <row r="61" spans="1:33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</row>
  </sheetData>
  <mergeCells count="2">
    <mergeCell ref="A5:AF5"/>
    <mergeCell ref="A6:AF6"/>
  </mergeCells>
  <phoneticPr fontId="0" type="noConversion"/>
  <printOptions horizontalCentered="1" verticalCentered="1"/>
  <pageMargins left="0.25" right="0.25" top="0.5" bottom="0.5" header="0" footer="0"/>
  <pageSetup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 Fresh-Six Yrs after enter</vt:lpstr>
      <vt:lpstr>'5 Fresh-Six Yrs after enter'!Print_Area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Painter, Philip</cp:lastModifiedBy>
  <cp:lastPrinted>2012-10-31T12:48:11Z</cp:lastPrinted>
  <dcterms:created xsi:type="dcterms:W3CDTF">2006-01-11T16:21:02Z</dcterms:created>
  <dcterms:modified xsi:type="dcterms:W3CDTF">2014-11-24T19:17:58Z</dcterms:modified>
</cp:coreProperties>
</file>