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enter'!$A$1:$AF$85</definedName>
  </definedNames>
  <calcPr calcId="145621"/>
</workbook>
</file>

<file path=xl/calcChain.xml><?xml version="1.0" encoding="utf-8"?>
<calcChain xmlns="http://schemas.openxmlformats.org/spreadsheetml/2006/main">
  <c r="E54" i="1" l="1"/>
  <c r="H54" i="1"/>
  <c r="K54" i="1"/>
  <c r="T54" i="1"/>
  <c r="Q54" i="1"/>
  <c r="N54" i="1"/>
  <c r="W54" i="1"/>
  <c r="Z54" i="1"/>
  <c r="AC54" i="1"/>
  <c r="AF54" i="1"/>
  <c r="AF43" i="1"/>
  <c r="AC43" i="1"/>
  <c r="Z43" i="1"/>
  <c r="W43" i="1"/>
  <c r="T43" i="1"/>
  <c r="Q43" i="1"/>
  <c r="N43" i="1"/>
  <c r="K43" i="1"/>
  <c r="H43" i="1"/>
  <c r="N32" i="1"/>
  <c r="Q32" i="1"/>
  <c r="T32" i="1"/>
  <c r="W32" i="1"/>
  <c r="Z32" i="1"/>
  <c r="AC32" i="1"/>
  <c r="AF32" i="1"/>
  <c r="K32" i="1"/>
  <c r="C22" i="1"/>
  <c r="E22" i="1"/>
  <c r="AF22" i="1"/>
  <c r="AC22" i="1"/>
  <c r="T22" i="1"/>
  <c r="W22" i="1"/>
  <c r="Z22" i="1"/>
  <c r="Q22" i="1"/>
  <c r="N16" i="1"/>
  <c r="N15" i="1"/>
  <c r="N22" i="1"/>
  <c r="H22" i="1"/>
  <c r="K22" i="1"/>
  <c r="H32" i="1"/>
  <c r="C54" i="1"/>
  <c r="C53" i="1"/>
  <c r="C50" i="1"/>
  <c r="C49" i="1"/>
  <c r="C48" i="1"/>
  <c r="C47" i="1"/>
  <c r="C46" i="1"/>
  <c r="C43" i="1"/>
  <c r="E43" i="1" s="1"/>
  <c r="C42" i="1"/>
  <c r="C39" i="1"/>
  <c r="C38" i="1"/>
  <c r="C37" i="1"/>
  <c r="C36" i="1"/>
  <c r="C35" i="1"/>
  <c r="C32" i="1"/>
  <c r="C31" i="1"/>
  <c r="C28" i="1"/>
  <c r="C27" i="1"/>
  <c r="C26" i="1"/>
  <c r="C25" i="1"/>
  <c r="C24" i="1"/>
  <c r="C17" i="1"/>
  <c r="C16" i="1"/>
  <c r="C15" i="1"/>
  <c r="C14" i="1"/>
  <c r="E32" i="1" l="1"/>
  <c r="Q53" i="1"/>
  <c r="Q52" i="1"/>
  <c r="Q51" i="1"/>
  <c r="Q50" i="1"/>
  <c r="Q49" i="1"/>
  <c r="W53" i="1" l="1"/>
  <c r="W42" i="1"/>
  <c r="W31" i="1"/>
  <c r="N21" i="1"/>
  <c r="C21" i="1"/>
  <c r="E21" i="1" s="1"/>
  <c r="AF21" i="1"/>
  <c r="AC21" i="1"/>
  <c r="Z21" i="1"/>
  <c r="W21" i="1"/>
  <c r="T21" i="1"/>
  <c r="Q21" i="1"/>
  <c r="K21" i="1"/>
  <c r="H21" i="1"/>
  <c r="H53" i="1"/>
  <c r="K53" i="1"/>
  <c r="N53" i="1"/>
  <c r="AF53" i="1"/>
  <c r="T53" i="1"/>
  <c r="Z53" i="1"/>
  <c r="AC53" i="1"/>
  <c r="AC31" i="1"/>
  <c r="AF31" i="1"/>
  <c r="AF42" i="1"/>
  <c r="AC42" i="1"/>
  <c r="H42" i="1"/>
  <c r="K42" i="1"/>
  <c r="N42" i="1"/>
  <c r="Q42" i="1"/>
  <c r="T42" i="1"/>
  <c r="Z42" i="1"/>
  <c r="Z31" i="1"/>
  <c r="T31" i="1"/>
  <c r="Q31" i="1"/>
  <c r="N31" i="1"/>
  <c r="K31" i="1"/>
  <c r="H31" i="1"/>
  <c r="E42" i="1" l="1"/>
  <c r="E31" i="1"/>
  <c r="E53" i="1"/>
  <c r="K52" i="1"/>
  <c r="H52" i="1"/>
  <c r="E52" i="1"/>
  <c r="AF52" i="1" l="1"/>
  <c r="AC52" i="1"/>
  <c r="AC41" i="1"/>
  <c r="AF41" i="1"/>
  <c r="Z41" i="1"/>
  <c r="Z52" i="1"/>
  <c r="W41" i="1"/>
  <c r="W52" i="1"/>
  <c r="T41" i="1"/>
  <c r="T52" i="1"/>
  <c r="Q41" i="1"/>
  <c r="N41" i="1"/>
  <c r="N52" i="1"/>
  <c r="K41" i="1"/>
  <c r="E41" i="1"/>
  <c r="H41" i="1"/>
  <c r="E30" i="1"/>
  <c r="H30" i="1"/>
  <c r="K30" i="1"/>
  <c r="N30" i="1"/>
  <c r="Q30" i="1"/>
  <c r="T30" i="1"/>
  <c r="W30" i="1"/>
  <c r="Z30" i="1"/>
  <c r="AF30" i="1"/>
  <c r="AC30" i="1"/>
  <c r="N20" i="1" l="1"/>
  <c r="AF20" i="1"/>
  <c r="AC20" i="1"/>
  <c r="Z20" i="1"/>
  <c r="W20" i="1"/>
  <c r="T20" i="1"/>
  <c r="Q20" i="1"/>
  <c r="K20" i="1"/>
  <c r="H20" i="1"/>
  <c r="E20" i="1"/>
  <c r="T15" i="1" l="1"/>
  <c r="T14" i="1"/>
  <c r="N14" i="1"/>
  <c r="N18" i="1"/>
  <c r="N17" i="1"/>
  <c r="E19" i="1" l="1"/>
  <c r="AF51" i="1" l="1"/>
  <c r="AC51" i="1"/>
  <c r="Z51" i="1"/>
  <c r="W51" i="1"/>
  <c r="T51" i="1"/>
  <c r="N51" i="1"/>
  <c r="K51" i="1"/>
  <c r="H51" i="1"/>
  <c r="E51" i="1"/>
  <c r="AF40" i="1"/>
  <c r="AC40" i="1"/>
  <c r="Z40" i="1"/>
  <c r="W40" i="1"/>
  <c r="T40" i="1"/>
  <c r="Q40" i="1"/>
  <c r="N40" i="1"/>
  <c r="K40" i="1"/>
  <c r="H40" i="1"/>
  <c r="E40" i="1"/>
  <c r="AF29" i="1"/>
  <c r="AC29" i="1"/>
  <c r="Z29" i="1"/>
  <c r="W29" i="1"/>
  <c r="T29" i="1"/>
  <c r="Q29" i="1"/>
  <c r="E29" i="1"/>
  <c r="H29" i="1"/>
  <c r="K29" i="1"/>
  <c r="N29" i="1"/>
  <c r="AF19" i="1"/>
  <c r="AC19" i="1"/>
  <c r="Z19" i="1"/>
  <c r="W19" i="1"/>
  <c r="T19" i="1"/>
  <c r="N19" i="1"/>
  <c r="Q19" i="1"/>
  <c r="K19" i="1"/>
  <c r="H19" i="1"/>
  <c r="T28" i="1" l="1"/>
  <c r="C18" i="1"/>
  <c r="AF28" i="1"/>
  <c r="AF39" i="1"/>
  <c r="AF50" i="1"/>
  <c r="AC50" i="1"/>
  <c r="Z50" i="1"/>
  <c r="W50" i="1"/>
  <c r="T50" i="1"/>
  <c r="N50" i="1"/>
  <c r="K50" i="1"/>
  <c r="H50" i="1"/>
  <c r="H39" i="1"/>
  <c r="K39" i="1"/>
  <c r="N39" i="1"/>
  <c r="Z39" i="1"/>
  <c r="AC39" i="1"/>
  <c r="AC28" i="1"/>
  <c r="Z28" i="1"/>
  <c r="W28" i="1"/>
  <c r="W39" i="1"/>
  <c r="T39" i="1"/>
  <c r="Q39" i="1"/>
  <c r="Q28" i="1"/>
  <c r="N28" i="1"/>
  <c r="K28" i="1"/>
  <c r="H28" i="1"/>
  <c r="AF18" i="1"/>
  <c r="AC18" i="1"/>
  <c r="Z18" i="1"/>
  <c r="W18" i="1"/>
  <c r="T18" i="1"/>
  <c r="Q18" i="1"/>
  <c r="K18" i="1"/>
  <c r="H18" i="1"/>
  <c r="AF49" i="1"/>
  <c r="Z49" i="1"/>
  <c r="AC49" i="1"/>
  <c r="W49" i="1"/>
  <c r="T49" i="1"/>
  <c r="K49" i="1"/>
  <c r="E49" i="1"/>
  <c r="H49" i="1"/>
  <c r="T17" i="1"/>
  <c r="AF38" i="1"/>
  <c r="AC38" i="1"/>
  <c r="Z38" i="1"/>
  <c r="W38" i="1"/>
  <c r="T38" i="1"/>
  <c r="Q38" i="1"/>
  <c r="N38" i="1"/>
  <c r="N49" i="1"/>
  <c r="K38" i="1"/>
  <c r="H38" i="1"/>
  <c r="E38" i="1"/>
  <c r="AF27" i="1"/>
  <c r="AC27" i="1"/>
  <c r="Z27" i="1"/>
  <c r="W27" i="1"/>
  <c r="T27" i="1"/>
  <c r="Q27" i="1"/>
  <c r="N27" i="1"/>
  <c r="K27" i="1"/>
  <c r="H27" i="1"/>
  <c r="E27" i="1"/>
  <c r="E26" i="1"/>
  <c r="AF17" i="1"/>
  <c r="AC17" i="1"/>
  <c r="Z17" i="1"/>
  <c r="W17" i="1"/>
  <c r="Q17" i="1"/>
  <c r="K17" i="1"/>
  <c r="H17" i="1"/>
  <c r="H16" i="1"/>
  <c r="E17" i="1"/>
  <c r="AF48" i="1"/>
  <c r="AC48" i="1"/>
  <c r="E48" i="1"/>
  <c r="H48" i="1"/>
  <c r="K48" i="1"/>
  <c r="N48" i="1"/>
  <c r="Q48" i="1"/>
  <c r="T48" i="1"/>
  <c r="W48" i="1"/>
  <c r="Z48" i="1"/>
  <c r="AF37" i="1"/>
  <c r="AC37" i="1"/>
  <c r="Z37" i="1"/>
  <c r="W37" i="1"/>
  <c r="T37" i="1"/>
  <c r="Q37" i="1"/>
  <c r="N37" i="1"/>
  <c r="K37" i="1"/>
  <c r="H37" i="1"/>
  <c r="E37" i="1"/>
  <c r="H26" i="1"/>
  <c r="K26" i="1"/>
  <c r="N26" i="1"/>
  <c r="Q26" i="1"/>
  <c r="T26" i="1"/>
  <c r="W26" i="1"/>
  <c r="Z26" i="1"/>
  <c r="AC26" i="1"/>
  <c r="AF26" i="1"/>
  <c r="T47" i="1"/>
  <c r="T46" i="1"/>
  <c r="T36" i="1"/>
  <c r="T35" i="1"/>
  <c r="T25" i="1"/>
  <c r="T24" i="1"/>
  <c r="T16" i="1"/>
  <c r="N47" i="1"/>
  <c r="N46" i="1"/>
  <c r="N36" i="1"/>
  <c r="N35" i="1"/>
  <c r="N25" i="1"/>
  <c r="N24" i="1"/>
  <c r="AF16" i="1"/>
  <c r="AC16" i="1"/>
  <c r="Z16" i="1"/>
  <c r="W16" i="1"/>
  <c r="Q16" i="1"/>
  <c r="K16" i="1"/>
  <c r="E16" i="1"/>
  <c r="K47" i="1"/>
  <c r="H47" i="1"/>
  <c r="Z36" i="1"/>
  <c r="E15" i="1"/>
  <c r="Z25" i="1"/>
  <c r="AC15" i="1"/>
  <c r="Z15" i="1"/>
  <c r="W15" i="1"/>
  <c r="Q15" i="1"/>
  <c r="K25" i="1"/>
  <c r="K36" i="1"/>
  <c r="H36" i="1"/>
  <c r="E47" i="1"/>
  <c r="E36" i="1"/>
  <c r="E25" i="1"/>
  <c r="H25" i="1"/>
  <c r="H15" i="1"/>
  <c r="K15" i="1"/>
  <c r="Q25" i="1"/>
  <c r="W25" i="1"/>
  <c r="W36" i="1"/>
  <c r="Q36" i="1"/>
  <c r="Q47" i="1"/>
  <c r="W47" i="1"/>
  <c r="Z47" i="1"/>
  <c r="AC47" i="1"/>
  <c r="AF47" i="1"/>
  <c r="AF36" i="1"/>
  <c r="AC36" i="1"/>
  <c r="AC25" i="1"/>
  <c r="AF25" i="1"/>
  <c r="AF15" i="1"/>
  <c r="AF24" i="1"/>
  <c r="AF35" i="1"/>
  <c r="AF46" i="1"/>
  <c r="AF14" i="1"/>
  <c r="AC14" i="1"/>
  <c r="Z14" i="1"/>
  <c r="W14" i="1"/>
  <c r="Q14" i="1"/>
  <c r="K14" i="1"/>
  <c r="H14" i="1"/>
  <c r="E14" i="1"/>
  <c r="E46" i="1"/>
  <c r="H46" i="1"/>
  <c r="K46" i="1"/>
  <c r="Q46" i="1"/>
  <c r="W46" i="1"/>
  <c r="Z46" i="1"/>
  <c r="AC46" i="1"/>
  <c r="AC35" i="1"/>
  <c r="Z35" i="1"/>
  <c r="W35" i="1"/>
  <c r="Q35" i="1"/>
  <c r="K35" i="1"/>
  <c r="H35" i="1"/>
  <c r="E35" i="1"/>
  <c r="E24" i="1"/>
  <c r="H24" i="1"/>
  <c r="K24" i="1"/>
  <c r="Q24" i="1"/>
  <c r="W24" i="1"/>
  <c r="Z24" i="1"/>
  <c r="AC24" i="1"/>
  <c r="E28" i="1" l="1"/>
  <c r="E50" i="1"/>
  <c r="E39" i="1"/>
  <c r="E18" i="1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<sst xmlns="http://schemas.openxmlformats.org/spreadsheetml/2006/main" count="47" uniqueCount="28">
  <si>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</si>
  <si>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</si>
  <si>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</si>
  <si>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</si>
  <si>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</si>
  <si>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</si>
  <si>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</si>
  <si>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</si>
  <si>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</si>
  <si>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</si>
  <si>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</si>
  <si>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</si>
  <si>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</si>
  <si>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</si>
  <si>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</si>
  <si>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</si>
  <si>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</si>
  <si>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</si>
  <si>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</si>
  <si>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</si>
  <si>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</si>
  <si>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Non-Resident Aliens</t>
  </si>
  <si>
    <t>NOTE:  New Report as of Fall 2008 reports on all Students.</t>
  </si>
  <si>
    <t>2 or More</t>
  </si>
  <si>
    <t>Hawaiian</t>
  </si>
  <si>
    <t>Data as of 9/26/2016</t>
  </si>
  <si>
    <t>FRP 5   Report 873:2110</t>
  </si>
  <si>
    <t>2002 - 2010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</si>
</sst>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9" fontId="8" fillId="0" borderId="0" xfId="3" applyNumberFormat="1" applyFont="1"/>
    <xf numFmtId="0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0" fontId="8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zoomScaleNormal="100" workbookViewId="0"/>
  </sheetViews>
  <sheetFormatPr defaultColWidth="7.21875" defaultRowHeight="12.75"/>
  <cols>
    <col min="1" max="1" width="10.44140625" style="15" customWidth="1"/>
    <col min="2" max="2" width="5.5546875" style="15" customWidth="1"/>
    <col min="3" max="3" width="7.21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5546875" style="15" bestFit="1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3" s="1" customFormat="1" ht="18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24</v>
      </c>
      <c r="N10" s="11"/>
      <c r="O10" s="11"/>
      <c r="P10" s="11" t="s">
        <v>5</v>
      </c>
      <c r="Q10" s="11"/>
      <c r="R10" s="11"/>
      <c r="S10" s="11" t="s">
        <v>23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21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43">
        <f>SUM(F14,I14,L14,O14,R14,X14,AA14,AD14,U14)</f>
        <v>5180</v>
      </c>
      <c r="D14" s="14"/>
      <c r="E14" s="35">
        <f t="shared" ref="E14:E22" si="0">C14/C14</f>
        <v>1</v>
      </c>
      <c r="F14" s="34">
        <v>439</v>
      </c>
      <c r="G14" s="14"/>
      <c r="H14" s="35">
        <f t="shared" ref="H14:H22" si="1">F14/F14</f>
        <v>1</v>
      </c>
      <c r="I14" s="34">
        <v>619</v>
      </c>
      <c r="J14" s="14"/>
      <c r="K14" s="35">
        <f t="shared" ref="K14:K22" si="2">I14/I14</f>
        <v>1</v>
      </c>
      <c r="L14" s="34">
        <v>0</v>
      </c>
      <c r="M14" s="14"/>
      <c r="N14" s="41" t="str">
        <f t="shared" ref="N14:N15" si="3">IF(L14=0,"100%",L14/L14)</f>
        <v>100%</v>
      </c>
      <c r="O14" s="34">
        <v>50</v>
      </c>
      <c r="P14" s="14"/>
      <c r="Q14" s="35">
        <f t="shared" ref="Q14:Q22" si="4">O14/O14</f>
        <v>1</v>
      </c>
      <c r="R14" s="34">
        <v>0</v>
      </c>
      <c r="S14" s="14"/>
      <c r="T14" s="41" t="str">
        <f t="shared" ref="T14:T15" si="5">IF(R14=0,"100%",R14/R14)</f>
        <v>100%</v>
      </c>
      <c r="U14" s="34">
        <v>294</v>
      </c>
      <c r="V14" s="14"/>
      <c r="W14" s="35">
        <f t="shared" ref="W14:W22" si="6">U14/U14</f>
        <v>1</v>
      </c>
      <c r="X14" s="34">
        <v>3425</v>
      </c>
      <c r="Y14" s="14"/>
      <c r="Z14" s="35">
        <f t="shared" ref="Z14:Z22" si="7">X14/X14</f>
        <v>1</v>
      </c>
      <c r="AA14" s="34">
        <v>169</v>
      </c>
      <c r="AB14" s="14"/>
      <c r="AC14" s="35">
        <f t="shared" ref="AC14:AC22" si="8">AA14/AA14</f>
        <v>1</v>
      </c>
      <c r="AD14" s="34">
        <v>184</v>
      </c>
      <c r="AE14" s="19"/>
      <c r="AF14" s="35">
        <f t="shared" ref="AF14:AF22" si="9">AD14/AD14</f>
        <v>1</v>
      </c>
      <c r="AG14" s="19"/>
    </row>
    <row r="15" spans="1:33" ht="18.75" customHeight="1">
      <c r="B15" s="17">
        <v>2003</v>
      </c>
      <c r="C15" s="43">
        <f>SUM(F15,I15,L15,O15,R15,X15,AA15,AD15,U15)</f>
        <v>5538</v>
      </c>
      <c r="D15" s="19"/>
      <c r="E15" s="35">
        <f t="shared" si="0"/>
        <v>1</v>
      </c>
      <c r="F15" s="34">
        <v>412</v>
      </c>
      <c r="G15" s="19"/>
      <c r="H15" s="35">
        <f t="shared" si="1"/>
        <v>1</v>
      </c>
      <c r="I15" s="39">
        <v>761</v>
      </c>
      <c r="J15" s="19"/>
      <c r="K15" s="35">
        <f t="shared" si="2"/>
        <v>1</v>
      </c>
      <c r="L15" s="39">
        <v>0</v>
      </c>
      <c r="M15" s="19"/>
      <c r="N15" s="41" t="str">
        <f t="shared" si="3"/>
        <v>100%</v>
      </c>
      <c r="O15" s="39">
        <v>38</v>
      </c>
      <c r="P15" s="19"/>
      <c r="Q15" s="35">
        <f t="shared" si="4"/>
        <v>1</v>
      </c>
      <c r="R15" s="39">
        <v>0</v>
      </c>
      <c r="S15" s="19"/>
      <c r="T15" s="41" t="str">
        <f t="shared" si="5"/>
        <v>100%</v>
      </c>
      <c r="U15" s="39">
        <v>258</v>
      </c>
      <c r="V15" s="19"/>
      <c r="W15" s="35">
        <f t="shared" si="6"/>
        <v>1</v>
      </c>
      <c r="X15" s="34">
        <v>3669</v>
      </c>
      <c r="Y15" s="19"/>
      <c r="Z15" s="35">
        <f t="shared" si="7"/>
        <v>1</v>
      </c>
      <c r="AA15" s="34">
        <v>191</v>
      </c>
      <c r="AB15" s="19"/>
      <c r="AC15" s="35">
        <f t="shared" si="8"/>
        <v>1</v>
      </c>
      <c r="AD15" s="39">
        <v>209</v>
      </c>
      <c r="AE15" s="19"/>
      <c r="AF15" s="35">
        <f t="shared" si="9"/>
        <v>1</v>
      </c>
      <c r="AG15" s="19"/>
    </row>
    <row r="16" spans="1:33" ht="18.75" customHeight="1">
      <c r="B16" s="17">
        <v>2004</v>
      </c>
      <c r="C16" s="43">
        <f>SUM(F16,I16,L16,O16,R16,X16,AA16,AD16,U16)</f>
        <v>6037</v>
      </c>
      <c r="D16" s="19"/>
      <c r="E16" s="35">
        <f t="shared" si="0"/>
        <v>1</v>
      </c>
      <c r="F16" s="34">
        <v>303</v>
      </c>
      <c r="G16" s="19"/>
      <c r="H16" s="35">
        <f t="shared" si="1"/>
        <v>1</v>
      </c>
      <c r="I16" s="39">
        <v>681</v>
      </c>
      <c r="J16" s="19"/>
      <c r="K16" s="35">
        <f t="shared" si="2"/>
        <v>1</v>
      </c>
      <c r="L16" s="39">
        <v>1</v>
      </c>
      <c r="M16" s="19"/>
      <c r="N16" s="35">
        <f>L16/L16</f>
        <v>1</v>
      </c>
      <c r="O16" s="39">
        <v>14</v>
      </c>
      <c r="P16" s="19"/>
      <c r="Q16" s="35">
        <f t="shared" si="4"/>
        <v>1</v>
      </c>
      <c r="R16" s="39">
        <v>163</v>
      </c>
      <c r="S16" s="19"/>
      <c r="T16" s="35">
        <f t="shared" ref="T16:T22" si="10">R16/R16</f>
        <v>1</v>
      </c>
      <c r="U16" s="39">
        <v>286</v>
      </c>
      <c r="V16" s="19"/>
      <c r="W16" s="35">
        <f t="shared" si="6"/>
        <v>1</v>
      </c>
      <c r="X16" s="34">
        <v>4005</v>
      </c>
      <c r="Y16" s="19"/>
      <c r="Z16" s="35">
        <f t="shared" si="7"/>
        <v>1</v>
      </c>
      <c r="AA16" s="34">
        <v>289</v>
      </c>
      <c r="AB16" s="19"/>
      <c r="AC16" s="35">
        <f t="shared" si="8"/>
        <v>1</v>
      </c>
      <c r="AD16" s="39">
        <v>295</v>
      </c>
      <c r="AE16" s="19"/>
      <c r="AF16" s="35">
        <f t="shared" si="9"/>
        <v>1</v>
      </c>
      <c r="AG16" s="19"/>
    </row>
    <row r="17" spans="1:33" ht="18.75" customHeight="1">
      <c r="B17" s="17">
        <v>2005</v>
      </c>
      <c r="C17" s="43">
        <f>SUM(F17,I17,L17,O17,R17,X17,AA17,AD17,U17)</f>
        <v>6112</v>
      </c>
      <c r="D17" s="19"/>
      <c r="E17" s="35">
        <f t="shared" si="0"/>
        <v>1</v>
      </c>
      <c r="F17" s="39">
        <v>375</v>
      </c>
      <c r="G17" s="19"/>
      <c r="H17" s="35">
        <f t="shared" si="1"/>
        <v>1</v>
      </c>
      <c r="I17" s="39">
        <v>756</v>
      </c>
      <c r="J17" s="19"/>
      <c r="K17" s="35">
        <f t="shared" si="2"/>
        <v>1</v>
      </c>
      <c r="L17" s="39">
        <v>0</v>
      </c>
      <c r="M17" s="19"/>
      <c r="N17" s="41" t="str">
        <f t="shared" ref="N17:N18" si="11">IF(L17=0,"100%",L17/L17)</f>
        <v>100%</v>
      </c>
      <c r="O17" s="39">
        <v>13</v>
      </c>
      <c r="P17" s="19"/>
      <c r="Q17" s="35">
        <f t="shared" si="4"/>
        <v>1</v>
      </c>
      <c r="R17" s="39">
        <v>187</v>
      </c>
      <c r="S17" s="19"/>
      <c r="T17" s="35">
        <f t="shared" si="10"/>
        <v>1</v>
      </c>
      <c r="U17" s="39">
        <v>335</v>
      </c>
      <c r="V17" s="19"/>
      <c r="W17" s="35">
        <f t="shared" si="6"/>
        <v>1</v>
      </c>
      <c r="X17" s="39">
        <v>3967</v>
      </c>
      <c r="Y17" s="19"/>
      <c r="Z17" s="35">
        <f t="shared" si="7"/>
        <v>1</v>
      </c>
      <c r="AA17" s="39">
        <v>250</v>
      </c>
      <c r="AB17" s="19"/>
      <c r="AC17" s="35">
        <f t="shared" si="8"/>
        <v>1</v>
      </c>
      <c r="AD17" s="39">
        <v>229</v>
      </c>
      <c r="AE17" s="19"/>
      <c r="AF17" s="35">
        <f t="shared" si="9"/>
        <v>1</v>
      </c>
      <c r="AG17" s="19"/>
    </row>
    <row r="18" spans="1:33" ht="18.75" customHeight="1">
      <c r="B18" s="17">
        <v>2006</v>
      </c>
      <c r="C18" s="43">
        <f>SUM(F18,I18,L18,O18,R18,U18,X18,AA18,AD18,)</f>
        <v>5386</v>
      </c>
      <c r="D18" s="19"/>
      <c r="E18" s="35">
        <f t="shared" si="0"/>
        <v>1</v>
      </c>
      <c r="F18" s="39">
        <v>272</v>
      </c>
      <c r="G18" s="19"/>
      <c r="H18" s="35">
        <f t="shared" si="1"/>
        <v>1</v>
      </c>
      <c r="I18" s="39">
        <v>600</v>
      </c>
      <c r="J18" s="19"/>
      <c r="K18" s="35">
        <f t="shared" si="2"/>
        <v>1</v>
      </c>
      <c r="L18" s="39">
        <v>0</v>
      </c>
      <c r="M18" s="19"/>
      <c r="N18" s="41" t="str">
        <f t="shared" si="11"/>
        <v>100%</v>
      </c>
      <c r="O18" s="39">
        <v>12</v>
      </c>
      <c r="P18" s="19"/>
      <c r="Q18" s="35">
        <f t="shared" si="4"/>
        <v>1</v>
      </c>
      <c r="R18" s="39">
        <v>166</v>
      </c>
      <c r="S18" s="19"/>
      <c r="T18" s="35">
        <f t="shared" si="10"/>
        <v>1</v>
      </c>
      <c r="U18" s="39">
        <v>298</v>
      </c>
      <c r="V18" s="19"/>
      <c r="W18" s="35">
        <f t="shared" si="6"/>
        <v>1</v>
      </c>
      <c r="X18" s="39">
        <v>3571</v>
      </c>
      <c r="Y18" s="19"/>
      <c r="Z18" s="35">
        <f t="shared" si="7"/>
        <v>1</v>
      </c>
      <c r="AA18" s="39">
        <v>242</v>
      </c>
      <c r="AB18" s="19"/>
      <c r="AC18" s="35">
        <f t="shared" si="8"/>
        <v>1</v>
      </c>
      <c r="AD18" s="39">
        <v>225</v>
      </c>
      <c r="AE18" s="19"/>
      <c r="AF18" s="35">
        <f t="shared" si="9"/>
        <v>1</v>
      </c>
      <c r="AG18" s="19"/>
    </row>
    <row r="19" spans="1:33" ht="18.75" customHeight="1">
      <c r="B19" s="17">
        <v>2007</v>
      </c>
      <c r="C19" s="43">
        <v>5984</v>
      </c>
      <c r="D19" s="19"/>
      <c r="E19" s="35">
        <f t="shared" si="0"/>
        <v>1</v>
      </c>
      <c r="F19" s="39">
        <v>268</v>
      </c>
      <c r="G19" s="19"/>
      <c r="H19" s="35">
        <f t="shared" si="1"/>
        <v>1</v>
      </c>
      <c r="I19" s="39">
        <v>730</v>
      </c>
      <c r="J19" s="19"/>
      <c r="K19" s="35">
        <f t="shared" si="2"/>
        <v>1</v>
      </c>
      <c r="L19" s="39">
        <v>1</v>
      </c>
      <c r="M19" s="19"/>
      <c r="N19" s="40">
        <f>IF(L14=0,100%,L19/L14)</f>
        <v>1</v>
      </c>
      <c r="O19" s="39">
        <v>14</v>
      </c>
      <c r="P19" s="19"/>
      <c r="Q19" s="35">
        <f t="shared" si="4"/>
        <v>1</v>
      </c>
      <c r="R19" s="39">
        <v>188</v>
      </c>
      <c r="S19" s="19"/>
      <c r="T19" s="35">
        <f t="shared" si="10"/>
        <v>1</v>
      </c>
      <c r="U19" s="39">
        <v>290</v>
      </c>
      <c r="V19" s="19"/>
      <c r="W19" s="35">
        <f t="shared" si="6"/>
        <v>1</v>
      </c>
      <c r="X19" s="39">
        <v>3886</v>
      </c>
      <c r="Y19" s="19"/>
      <c r="Z19" s="35">
        <f t="shared" si="7"/>
        <v>1</v>
      </c>
      <c r="AA19" s="39">
        <v>374</v>
      </c>
      <c r="AB19" s="19"/>
      <c r="AC19" s="35">
        <f t="shared" si="8"/>
        <v>1</v>
      </c>
      <c r="AD19" s="39">
        <v>233</v>
      </c>
      <c r="AE19" s="19"/>
      <c r="AF19" s="35">
        <f t="shared" si="9"/>
        <v>1</v>
      </c>
      <c r="AG19" s="19"/>
    </row>
    <row r="20" spans="1:33" ht="18.75" customHeight="1">
      <c r="B20" s="17">
        <v>2008</v>
      </c>
      <c r="C20" s="43">
        <v>5762</v>
      </c>
      <c r="D20" s="19"/>
      <c r="E20" s="35">
        <f t="shared" si="0"/>
        <v>1</v>
      </c>
      <c r="F20" s="39">
        <v>312</v>
      </c>
      <c r="G20" s="19"/>
      <c r="H20" s="35">
        <f t="shared" si="1"/>
        <v>1</v>
      </c>
      <c r="I20" s="39">
        <v>653</v>
      </c>
      <c r="J20" s="19"/>
      <c r="K20" s="35">
        <f t="shared" si="2"/>
        <v>1</v>
      </c>
      <c r="L20" s="39">
        <v>2</v>
      </c>
      <c r="M20" s="19"/>
      <c r="N20" s="40">
        <f>IF(L15=0,100%,L20/L15)</f>
        <v>1</v>
      </c>
      <c r="O20" s="39">
        <v>11</v>
      </c>
      <c r="P20" s="19"/>
      <c r="Q20" s="35">
        <f t="shared" si="4"/>
        <v>1</v>
      </c>
      <c r="R20" s="39">
        <v>213</v>
      </c>
      <c r="S20" s="19"/>
      <c r="T20" s="35">
        <f t="shared" si="10"/>
        <v>1</v>
      </c>
      <c r="U20" s="39">
        <v>234</v>
      </c>
      <c r="V20" s="19"/>
      <c r="W20" s="35">
        <f t="shared" si="6"/>
        <v>1</v>
      </c>
      <c r="X20" s="39">
        <v>3834</v>
      </c>
      <c r="Y20" s="19"/>
      <c r="Z20" s="35">
        <f t="shared" si="7"/>
        <v>1</v>
      </c>
      <c r="AA20" s="39">
        <v>276</v>
      </c>
      <c r="AB20" s="19"/>
      <c r="AC20" s="35">
        <f t="shared" si="8"/>
        <v>1</v>
      </c>
      <c r="AD20" s="39">
        <v>227</v>
      </c>
      <c r="AE20" s="19"/>
      <c r="AF20" s="35">
        <f t="shared" si="9"/>
        <v>1</v>
      </c>
      <c r="AG20" s="19"/>
    </row>
    <row r="21" spans="1:33" ht="18.75" customHeight="1">
      <c r="B21" s="17">
        <v>2009</v>
      </c>
      <c r="C21" s="43">
        <f>SUM(F21,I21,L21,O21,R21,X21,AA21,AD21,U21)</f>
        <v>6058</v>
      </c>
      <c r="D21" s="19"/>
      <c r="E21" s="35">
        <f t="shared" si="0"/>
        <v>1</v>
      </c>
      <c r="F21" s="39">
        <v>243</v>
      </c>
      <c r="G21" s="19"/>
      <c r="H21" s="35">
        <f t="shared" si="1"/>
        <v>1</v>
      </c>
      <c r="I21" s="39">
        <v>731</v>
      </c>
      <c r="J21" s="19"/>
      <c r="K21" s="35">
        <f t="shared" si="2"/>
        <v>1</v>
      </c>
      <c r="L21" s="39">
        <v>2</v>
      </c>
      <c r="M21" s="19"/>
      <c r="N21" s="42">
        <f t="shared" ref="N21:N22" si="12">IF(L21=0,"100%",L21/L21)</f>
        <v>1</v>
      </c>
      <c r="O21" s="39">
        <v>8</v>
      </c>
      <c r="P21" s="19"/>
      <c r="Q21" s="35">
        <f t="shared" si="4"/>
        <v>1</v>
      </c>
      <c r="R21" s="39">
        <v>200</v>
      </c>
      <c r="S21" s="19"/>
      <c r="T21" s="35">
        <f t="shared" si="10"/>
        <v>1</v>
      </c>
      <c r="U21" s="39">
        <v>252</v>
      </c>
      <c r="V21" s="19"/>
      <c r="W21" s="35">
        <f t="shared" si="6"/>
        <v>1</v>
      </c>
      <c r="X21" s="39">
        <v>4341</v>
      </c>
      <c r="Y21" s="19"/>
      <c r="Z21" s="35">
        <f t="shared" si="7"/>
        <v>1</v>
      </c>
      <c r="AA21" s="39">
        <v>63</v>
      </c>
      <c r="AB21" s="19"/>
      <c r="AC21" s="35">
        <f t="shared" si="8"/>
        <v>1</v>
      </c>
      <c r="AD21" s="39">
        <v>218</v>
      </c>
      <c r="AE21" s="19"/>
      <c r="AF21" s="35">
        <f t="shared" si="9"/>
        <v>1</v>
      </c>
      <c r="AG21" s="19"/>
    </row>
    <row r="22" spans="1:33" ht="18.75" customHeight="1">
      <c r="B22" s="17">
        <v>2010</v>
      </c>
      <c r="C22" s="43">
        <f>SUM(F22,I22,L22,O22,R22,X22,AA22,AD22,U22)</f>
        <v>6481</v>
      </c>
      <c r="D22" s="19"/>
      <c r="E22" s="35">
        <f t="shared" si="0"/>
        <v>1</v>
      </c>
      <c r="F22" s="39">
        <v>283</v>
      </c>
      <c r="G22" s="19"/>
      <c r="H22" s="35">
        <f t="shared" si="1"/>
        <v>1</v>
      </c>
      <c r="I22" s="39">
        <v>880</v>
      </c>
      <c r="J22" s="19"/>
      <c r="K22" s="35">
        <f t="shared" si="2"/>
        <v>1</v>
      </c>
      <c r="L22" s="39">
        <v>0</v>
      </c>
      <c r="M22" s="19"/>
      <c r="N22" s="42" t="str">
        <f t="shared" si="12"/>
        <v>100%</v>
      </c>
      <c r="O22" s="39">
        <v>11</v>
      </c>
      <c r="P22" s="19"/>
      <c r="Q22" s="35">
        <f t="shared" si="4"/>
        <v>1</v>
      </c>
      <c r="R22" s="39">
        <v>213</v>
      </c>
      <c r="S22" s="19"/>
      <c r="T22" s="35">
        <f t="shared" si="10"/>
        <v>1</v>
      </c>
      <c r="U22" s="39">
        <v>275</v>
      </c>
      <c r="V22" s="19"/>
      <c r="W22" s="35">
        <f t="shared" si="6"/>
        <v>1</v>
      </c>
      <c r="X22" s="39">
        <v>4506</v>
      </c>
      <c r="Y22" s="19"/>
      <c r="Z22" s="35">
        <f t="shared" si="7"/>
        <v>1</v>
      </c>
      <c r="AA22" s="39">
        <v>55</v>
      </c>
      <c r="AB22" s="19"/>
      <c r="AC22" s="35">
        <f t="shared" si="8"/>
        <v>1</v>
      </c>
      <c r="AD22" s="39">
        <v>258</v>
      </c>
      <c r="AE22" s="19"/>
      <c r="AF22" s="35">
        <f t="shared" si="9"/>
        <v>1</v>
      </c>
      <c r="AG22" s="19"/>
    </row>
    <row r="23" spans="1:33" ht="18.75" customHeight="1">
      <c r="C23" s="43"/>
    </row>
    <row r="24" spans="1:33" ht="16.5">
      <c r="A24" s="16" t="s">
        <v>13</v>
      </c>
      <c r="B24" s="17">
        <v>2002</v>
      </c>
      <c r="C24" s="43">
        <f>SUM(F24,I24,L24,O24,R24,X24,AA24,AD24,U24)</f>
        <v>4549</v>
      </c>
      <c r="D24" s="14"/>
      <c r="E24" s="18">
        <f t="shared" ref="E24:E32" si="13">IF(C14=0,0,C24/C14)</f>
        <v>0.87818532818532824</v>
      </c>
      <c r="F24" s="34">
        <v>310</v>
      </c>
      <c r="G24" s="14"/>
      <c r="H24" s="18">
        <f t="shared" ref="H24:H32" si="14">IF(F14=0,0,F24/F14)</f>
        <v>0.70615034168564916</v>
      </c>
      <c r="I24" s="34">
        <v>565</v>
      </c>
      <c r="J24" s="14"/>
      <c r="K24" s="18">
        <f t="shared" ref="K24:K30" si="15">IF(I14=0,0,I24/I14)</f>
        <v>0.91276252019386106</v>
      </c>
      <c r="L24" s="34">
        <v>0</v>
      </c>
      <c r="M24" s="14"/>
      <c r="N24" s="18">
        <f t="shared" ref="N24:N32" si="16">IF(L14=0,0,L24/L14)</f>
        <v>0</v>
      </c>
      <c r="O24" s="34">
        <v>41</v>
      </c>
      <c r="P24" s="14"/>
      <c r="Q24" s="18">
        <f t="shared" ref="Q24:Q32" si="17">IF(O14=0,0,O24/O14)</f>
        <v>0.82</v>
      </c>
      <c r="R24" s="34">
        <v>0</v>
      </c>
      <c r="S24" s="14"/>
      <c r="T24" s="18">
        <f t="shared" ref="T24:T32" si="18">IF(R14=0,0,R24/R14)</f>
        <v>0</v>
      </c>
      <c r="U24" s="34">
        <v>234</v>
      </c>
      <c r="V24" s="14"/>
      <c r="W24" s="18">
        <f t="shared" ref="W24:W32" si="19">IF(U14=0,0,U24/U14)</f>
        <v>0.79591836734693877</v>
      </c>
      <c r="X24" s="34">
        <v>3098</v>
      </c>
      <c r="Y24" s="14"/>
      <c r="Z24" s="18">
        <f t="shared" ref="Z24:Z32" si="20">IF(X14=0,0,X24/X14)</f>
        <v>0.90452554744525548</v>
      </c>
      <c r="AA24" s="34">
        <v>147</v>
      </c>
      <c r="AB24" s="14"/>
      <c r="AC24" s="18">
        <f t="shared" ref="AC24:AC32" si="21">IF(AA14=0,0,AA24/AA14)</f>
        <v>0.86982248520710059</v>
      </c>
      <c r="AD24" s="39">
        <v>154</v>
      </c>
      <c r="AE24" s="19"/>
      <c r="AF24" s="18">
        <f t="shared" ref="AF24:AF32" si="22">IF(AD14=0,0,AD24/AD14)</f>
        <v>0.83695652173913049</v>
      </c>
      <c r="AG24" s="19"/>
    </row>
    <row r="25" spans="1:33" ht="16.5">
      <c r="A25" s="16" t="s">
        <v>14</v>
      </c>
      <c r="B25" s="17">
        <v>2003</v>
      </c>
      <c r="C25" s="43">
        <f>SUM(F25,I25,L25,O25,R25,X25,AA25,AD25,U25)</f>
        <v>4951</v>
      </c>
      <c r="D25" s="19"/>
      <c r="E25" s="18">
        <f t="shared" si="13"/>
        <v>0.89400505597688695</v>
      </c>
      <c r="F25" s="39">
        <v>321</v>
      </c>
      <c r="G25" s="14"/>
      <c r="H25" s="18">
        <f t="shared" si="14"/>
        <v>0.779126213592233</v>
      </c>
      <c r="I25" s="39">
        <v>698</v>
      </c>
      <c r="J25" s="14"/>
      <c r="K25" s="18">
        <f t="shared" si="15"/>
        <v>0.91721419185282527</v>
      </c>
      <c r="L25" s="39">
        <v>0</v>
      </c>
      <c r="M25" s="14"/>
      <c r="N25" s="18">
        <f t="shared" si="16"/>
        <v>0</v>
      </c>
      <c r="O25" s="39">
        <v>32</v>
      </c>
      <c r="P25" s="14"/>
      <c r="Q25" s="18">
        <f t="shared" si="17"/>
        <v>0.84210526315789469</v>
      </c>
      <c r="R25" s="39">
        <v>0</v>
      </c>
      <c r="S25" s="14"/>
      <c r="T25" s="18">
        <f t="shared" si="18"/>
        <v>0</v>
      </c>
      <c r="U25" s="39">
        <v>213</v>
      </c>
      <c r="V25" s="14"/>
      <c r="W25" s="18">
        <f t="shared" si="19"/>
        <v>0.82558139534883723</v>
      </c>
      <c r="X25" s="39">
        <v>3338</v>
      </c>
      <c r="Y25" s="14"/>
      <c r="Z25" s="18">
        <f t="shared" si="20"/>
        <v>0.90978468247478872</v>
      </c>
      <c r="AA25" s="34">
        <v>165</v>
      </c>
      <c r="AB25" s="14"/>
      <c r="AC25" s="18">
        <f t="shared" si="21"/>
        <v>0.86387434554973819</v>
      </c>
      <c r="AD25" s="39">
        <v>184</v>
      </c>
      <c r="AE25" s="19"/>
      <c r="AF25" s="18">
        <f t="shared" si="22"/>
        <v>0.88038277511961727</v>
      </c>
      <c r="AG25" s="19"/>
    </row>
    <row r="26" spans="1:33" ht="15.75">
      <c r="B26" s="17">
        <v>2004</v>
      </c>
      <c r="C26" s="43">
        <f>SUM(F26,I26,L26,O26,R26,X26,AA26,AD26,U26)</f>
        <v>5417</v>
      </c>
      <c r="D26" s="19"/>
      <c r="E26" s="18">
        <f t="shared" si="13"/>
        <v>0.89729998343548123</v>
      </c>
      <c r="F26" s="39">
        <v>238</v>
      </c>
      <c r="G26" s="14"/>
      <c r="H26" s="18">
        <f t="shared" si="14"/>
        <v>0.78547854785478544</v>
      </c>
      <c r="I26" s="39">
        <v>621</v>
      </c>
      <c r="J26" s="14"/>
      <c r="K26" s="18">
        <f t="shared" si="15"/>
        <v>0.91189427312775329</v>
      </c>
      <c r="L26" s="39">
        <v>1</v>
      </c>
      <c r="M26" s="14"/>
      <c r="N26" s="18">
        <f t="shared" si="16"/>
        <v>1</v>
      </c>
      <c r="O26" s="39">
        <v>11</v>
      </c>
      <c r="P26" s="14"/>
      <c r="Q26" s="18">
        <f t="shared" si="17"/>
        <v>0.7857142857142857</v>
      </c>
      <c r="R26" s="39">
        <v>142</v>
      </c>
      <c r="S26" s="14"/>
      <c r="T26" s="18">
        <f t="shared" si="18"/>
        <v>0.87116564417177911</v>
      </c>
      <c r="U26" s="39">
        <v>241</v>
      </c>
      <c r="V26" s="14"/>
      <c r="W26" s="18">
        <f t="shared" si="19"/>
        <v>0.84265734265734271</v>
      </c>
      <c r="X26" s="39">
        <v>3657</v>
      </c>
      <c r="Y26" s="14"/>
      <c r="Z26" s="18">
        <f t="shared" si="20"/>
        <v>0.91310861423220979</v>
      </c>
      <c r="AA26" s="34">
        <v>256</v>
      </c>
      <c r="AB26" s="14"/>
      <c r="AC26" s="18">
        <f t="shared" si="21"/>
        <v>0.88581314878892736</v>
      </c>
      <c r="AD26" s="39">
        <v>250</v>
      </c>
      <c r="AE26" s="19"/>
      <c r="AF26" s="18">
        <f t="shared" si="22"/>
        <v>0.84745762711864403</v>
      </c>
      <c r="AG26" s="19"/>
    </row>
    <row r="27" spans="1:33" ht="16.5">
      <c r="A27" s="16"/>
      <c r="B27" s="17">
        <v>2005</v>
      </c>
      <c r="C27" s="43">
        <f>SUM(F27,I27,L27,O27,R27,X27,AA27,AD27,U27)</f>
        <v>5467</v>
      </c>
      <c r="D27" s="19"/>
      <c r="E27" s="18">
        <f t="shared" si="13"/>
        <v>0.89446989528795806</v>
      </c>
      <c r="F27" s="39">
        <v>290</v>
      </c>
      <c r="G27" s="19"/>
      <c r="H27" s="18">
        <f t="shared" si="14"/>
        <v>0.77333333333333332</v>
      </c>
      <c r="I27" s="39">
        <v>688</v>
      </c>
      <c r="J27" s="19"/>
      <c r="K27" s="18">
        <f t="shared" si="15"/>
        <v>0.91005291005291</v>
      </c>
      <c r="L27" s="39">
        <v>0</v>
      </c>
      <c r="M27" s="19"/>
      <c r="N27" s="18">
        <f t="shared" si="16"/>
        <v>0</v>
      </c>
      <c r="O27" s="39">
        <v>9</v>
      </c>
      <c r="P27" s="19"/>
      <c r="Q27" s="18">
        <f t="shared" si="17"/>
        <v>0.69230769230769229</v>
      </c>
      <c r="R27" s="39">
        <v>163</v>
      </c>
      <c r="S27" s="19"/>
      <c r="T27" s="18">
        <f t="shared" si="18"/>
        <v>0.87165775401069523</v>
      </c>
      <c r="U27" s="39">
        <v>295</v>
      </c>
      <c r="V27" s="19"/>
      <c r="W27" s="18">
        <f t="shared" si="19"/>
        <v>0.88059701492537312</v>
      </c>
      <c r="X27" s="39">
        <v>3603</v>
      </c>
      <c r="Y27" s="19"/>
      <c r="Z27" s="18">
        <f t="shared" si="20"/>
        <v>0.90824300478951348</v>
      </c>
      <c r="AA27" s="34">
        <v>222</v>
      </c>
      <c r="AB27" s="19"/>
      <c r="AC27" s="18">
        <f t="shared" si="21"/>
        <v>0.88800000000000001</v>
      </c>
      <c r="AD27" s="39">
        <v>197</v>
      </c>
      <c r="AE27" s="19"/>
      <c r="AF27" s="18">
        <f t="shared" si="22"/>
        <v>0.86026200873362446</v>
      </c>
      <c r="AG27" s="19"/>
    </row>
    <row r="28" spans="1:33" ht="16.5">
      <c r="A28" s="16"/>
      <c r="B28" s="17">
        <v>2006</v>
      </c>
      <c r="C28" s="43">
        <f>SUM(F28,I28,L28,O28,R28,U28,X28,AA28,AD28,)</f>
        <v>4877</v>
      </c>
      <c r="D28" s="19"/>
      <c r="E28" s="18">
        <f t="shared" si="13"/>
        <v>0.90549572966951353</v>
      </c>
      <c r="F28" s="39">
        <v>216</v>
      </c>
      <c r="G28" s="19"/>
      <c r="H28" s="18">
        <f t="shared" si="14"/>
        <v>0.79411764705882348</v>
      </c>
      <c r="I28" s="39">
        <v>556</v>
      </c>
      <c r="J28" s="19"/>
      <c r="K28" s="18">
        <f t="shared" si="15"/>
        <v>0.92666666666666664</v>
      </c>
      <c r="L28" s="39">
        <v>0</v>
      </c>
      <c r="M28" s="19"/>
      <c r="N28" s="18">
        <f t="shared" si="16"/>
        <v>0</v>
      </c>
      <c r="O28" s="39">
        <v>9</v>
      </c>
      <c r="P28" s="19"/>
      <c r="Q28" s="18">
        <f t="shared" si="17"/>
        <v>0.75</v>
      </c>
      <c r="R28" s="39">
        <v>136</v>
      </c>
      <c r="S28" s="19"/>
      <c r="T28" s="18">
        <f t="shared" si="18"/>
        <v>0.81927710843373491</v>
      </c>
      <c r="U28" s="39">
        <v>260</v>
      </c>
      <c r="V28" s="19"/>
      <c r="W28" s="18">
        <f t="shared" si="19"/>
        <v>0.87248322147651003</v>
      </c>
      <c r="X28" s="39">
        <v>3295</v>
      </c>
      <c r="Y28" s="19"/>
      <c r="Z28" s="18">
        <f t="shared" si="20"/>
        <v>0.92271072528703446</v>
      </c>
      <c r="AA28" s="34">
        <v>205</v>
      </c>
      <c r="AB28" s="19"/>
      <c r="AC28" s="18">
        <f t="shared" si="21"/>
        <v>0.84710743801652888</v>
      </c>
      <c r="AD28" s="39">
        <v>200</v>
      </c>
      <c r="AE28" s="19"/>
      <c r="AF28" s="18">
        <f t="shared" si="22"/>
        <v>0.88888888888888884</v>
      </c>
      <c r="AG28" s="19"/>
    </row>
    <row r="29" spans="1:33" ht="16.5">
      <c r="A29" s="16"/>
      <c r="B29" s="17">
        <v>2007</v>
      </c>
      <c r="C29" s="43">
        <v>5984</v>
      </c>
      <c r="D29" s="19"/>
      <c r="E29" s="18">
        <f t="shared" si="13"/>
        <v>1</v>
      </c>
      <c r="F29" s="39">
        <v>209</v>
      </c>
      <c r="G29" s="19"/>
      <c r="H29" s="18">
        <f t="shared" si="14"/>
        <v>0.77985074626865669</v>
      </c>
      <c r="I29" s="39">
        <v>659</v>
      </c>
      <c r="J29" s="19"/>
      <c r="K29" s="18">
        <f t="shared" si="15"/>
        <v>0.90273972602739727</v>
      </c>
      <c r="L29" s="39">
        <v>1</v>
      </c>
      <c r="M29" s="19"/>
      <c r="N29" s="18">
        <f t="shared" si="16"/>
        <v>1</v>
      </c>
      <c r="O29" s="39">
        <v>11</v>
      </c>
      <c r="P29" s="19"/>
      <c r="Q29" s="18">
        <f t="shared" si="17"/>
        <v>0.7857142857142857</v>
      </c>
      <c r="R29" s="39">
        <v>164</v>
      </c>
      <c r="S29" s="19"/>
      <c r="T29" s="18">
        <f t="shared" si="18"/>
        <v>0.87234042553191493</v>
      </c>
      <c r="U29" s="39">
        <v>246</v>
      </c>
      <c r="V29" s="19"/>
      <c r="W29" s="18">
        <f t="shared" si="19"/>
        <v>0.84827586206896555</v>
      </c>
      <c r="X29" s="39">
        <v>3543</v>
      </c>
      <c r="Y29" s="19"/>
      <c r="Z29" s="18">
        <f t="shared" si="20"/>
        <v>0.91173443129181675</v>
      </c>
      <c r="AA29" s="34">
        <v>343</v>
      </c>
      <c r="AB29" s="19"/>
      <c r="AC29" s="18">
        <f t="shared" si="21"/>
        <v>0.91711229946524064</v>
      </c>
      <c r="AD29" s="39">
        <v>202</v>
      </c>
      <c r="AE29" s="19"/>
      <c r="AF29" s="18">
        <f t="shared" si="22"/>
        <v>0.86695278969957079</v>
      </c>
      <c r="AG29" s="19"/>
    </row>
    <row r="30" spans="1:33" ht="16.5">
      <c r="A30" s="16"/>
      <c r="B30" s="17">
        <v>2008</v>
      </c>
      <c r="C30" s="43">
        <v>5762</v>
      </c>
      <c r="D30" s="19"/>
      <c r="E30" s="18">
        <f t="shared" si="13"/>
        <v>1</v>
      </c>
      <c r="F30" s="39">
        <v>248</v>
      </c>
      <c r="G30" s="19"/>
      <c r="H30" s="18">
        <f t="shared" si="14"/>
        <v>0.79487179487179482</v>
      </c>
      <c r="I30" s="39">
        <v>600</v>
      </c>
      <c r="J30" s="19"/>
      <c r="K30" s="18">
        <f t="shared" si="15"/>
        <v>0.91883614088820831</v>
      </c>
      <c r="L30" s="39">
        <v>2</v>
      </c>
      <c r="M30" s="19"/>
      <c r="N30" s="18">
        <f t="shared" si="16"/>
        <v>1</v>
      </c>
      <c r="O30" s="39">
        <v>8</v>
      </c>
      <c r="P30" s="19"/>
      <c r="Q30" s="18">
        <f t="shared" si="17"/>
        <v>0.72727272727272729</v>
      </c>
      <c r="R30" s="39">
        <v>195</v>
      </c>
      <c r="S30" s="19"/>
      <c r="T30" s="18">
        <f t="shared" si="18"/>
        <v>0.91549295774647887</v>
      </c>
      <c r="U30" s="39">
        <v>207</v>
      </c>
      <c r="V30" s="19"/>
      <c r="W30" s="18">
        <f t="shared" si="19"/>
        <v>0.88461538461538458</v>
      </c>
      <c r="X30" s="39">
        <v>3522</v>
      </c>
      <c r="Y30" s="19"/>
      <c r="Z30" s="18">
        <f t="shared" si="20"/>
        <v>0.91862284820031304</v>
      </c>
      <c r="AA30" s="34">
        <v>252</v>
      </c>
      <c r="AB30" s="19"/>
      <c r="AC30" s="18">
        <f t="shared" si="21"/>
        <v>0.91304347826086951</v>
      </c>
      <c r="AD30" s="39">
        <v>198</v>
      </c>
      <c r="AE30" s="19"/>
      <c r="AF30" s="18">
        <f t="shared" si="22"/>
        <v>0.8722466960352423</v>
      </c>
      <c r="AG30" s="19"/>
    </row>
    <row r="31" spans="1:33" ht="16.5">
      <c r="A31" s="16"/>
      <c r="B31" s="17">
        <v>2009</v>
      </c>
      <c r="C31" s="43">
        <f>SUM(F31,I31,L31,O31,R31,X31,AA31,AD31,U31)</f>
        <v>5450</v>
      </c>
      <c r="D31" s="19"/>
      <c r="E31" s="18">
        <f t="shared" si="13"/>
        <v>0.89963684384285247</v>
      </c>
      <c r="F31" s="39">
        <v>184</v>
      </c>
      <c r="G31" s="19"/>
      <c r="H31" s="18">
        <f t="shared" si="14"/>
        <v>0.75720164609053497</v>
      </c>
      <c r="I31" s="39">
        <v>678</v>
      </c>
      <c r="J31" s="19"/>
      <c r="K31" s="18">
        <f>IF(I21=0,0,I31/I21)</f>
        <v>0.9274965800273598</v>
      </c>
      <c r="L31" s="39">
        <v>2</v>
      </c>
      <c r="M31" s="19"/>
      <c r="N31" s="18">
        <f t="shared" si="16"/>
        <v>1</v>
      </c>
      <c r="O31" s="39">
        <v>4</v>
      </c>
      <c r="P31" s="19"/>
      <c r="Q31" s="18">
        <f t="shared" si="17"/>
        <v>0.5</v>
      </c>
      <c r="R31" s="39">
        <v>178</v>
      </c>
      <c r="S31" s="19"/>
      <c r="T31" s="18">
        <f t="shared" si="18"/>
        <v>0.89</v>
      </c>
      <c r="U31" s="39">
        <v>220</v>
      </c>
      <c r="V31" s="19"/>
      <c r="W31" s="18">
        <f t="shared" si="19"/>
        <v>0.87301587301587302</v>
      </c>
      <c r="X31" s="39">
        <v>3932</v>
      </c>
      <c r="Y31" s="19"/>
      <c r="Z31" s="18">
        <f t="shared" si="20"/>
        <v>0.90578207786224374</v>
      </c>
      <c r="AA31" s="34">
        <v>58</v>
      </c>
      <c r="AB31" s="19"/>
      <c r="AC31" s="18">
        <f t="shared" si="21"/>
        <v>0.92063492063492058</v>
      </c>
      <c r="AD31" s="39">
        <v>194</v>
      </c>
      <c r="AE31" s="19"/>
      <c r="AF31" s="18">
        <f t="shared" si="22"/>
        <v>0.88990825688073394</v>
      </c>
      <c r="AG31" s="19"/>
    </row>
    <row r="32" spans="1:33" ht="16.5">
      <c r="A32" s="16"/>
      <c r="B32" s="17">
        <v>2010</v>
      </c>
      <c r="C32" s="43">
        <f>SUM(F32,I32,L32,O32,R32,X32,AA32,AD32,U32)</f>
        <v>5899</v>
      </c>
      <c r="D32" s="19"/>
      <c r="E32" s="18">
        <f t="shared" si="13"/>
        <v>0.91019904335750657</v>
      </c>
      <c r="F32" s="39">
        <v>225</v>
      </c>
      <c r="G32" s="19"/>
      <c r="H32" s="18">
        <f t="shared" si="14"/>
        <v>0.79505300353356889</v>
      </c>
      <c r="I32" s="39">
        <v>800</v>
      </c>
      <c r="J32" s="19"/>
      <c r="K32" s="18">
        <f>IF(I22=0,0,I32/I22)</f>
        <v>0.90909090909090906</v>
      </c>
      <c r="L32" s="39">
        <v>0</v>
      </c>
      <c r="M32" s="19"/>
      <c r="N32" s="18">
        <f t="shared" si="16"/>
        <v>0</v>
      </c>
      <c r="O32" s="39">
        <v>9</v>
      </c>
      <c r="P32" s="19"/>
      <c r="Q32" s="18">
        <f t="shared" si="17"/>
        <v>0.81818181818181823</v>
      </c>
      <c r="R32" s="39">
        <v>181</v>
      </c>
      <c r="S32" s="19"/>
      <c r="T32" s="18">
        <f t="shared" si="18"/>
        <v>0.84976525821596249</v>
      </c>
      <c r="U32" s="39">
        <v>243</v>
      </c>
      <c r="V32" s="19"/>
      <c r="W32" s="18">
        <f t="shared" si="19"/>
        <v>0.88363636363636366</v>
      </c>
      <c r="X32" s="39">
        <v>4150</v>
      </c>
      <c r="Y32" s="19"/>
      <c r="Z32" s="18">
        <f t="shared" si="20"/>
        <v>0.92099422991566804</v>
      </c>
      <c r="AA32" s="34">
        <v>50</v>
      </c>
      <c r="AB32" s="19"/>
      <c r="AC32" s="18">
        <f t="shared" si="21"/>
        <v>0.90909090909090906</v>
      </c>
      <c r="AD32" s="39">
        <v>241</v>
      </c>
      <c r="AE32" s="19"/>
      <c r="AF32" s="18">
        <f t="shared" si="22"/>
        <v>0.93410852713178294</v>
      </c>
      <c r="AG32" s="19"/>
    </row>
    <row r="33" spans="1:33" ht="16.5">
      <c r="A33" s="16"/>
      <c r="B33" s="19"/>
      <c r="C33" s="1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5.75">
      <c r="A34" s="19"/>
      <c r="B34" s="17"/>
      <c r="C34" s="14"/>
      <c r="D34" s="14"/>
      <c r="E34" s="18"/>
      <c r="F34" s="33"/>
      <c r="G34" s="14"/>
      <c r="H34" s="18"/>
      <c r="I34" s="33"/>
      <c r="J34" s="14"/>
      <c r="K34" s="18"/>
      <c r="L34" s="33"/>
      <c r="M34" s="14"/>
      <c r="N34" s="18"/>
      <c r="O34" s="33"/>
      <c r="P34" s="14"/>
      <c r="Q34" s="18"/>
      <c r="R34" s="33"/>
      <c r="S34" s="14"/>
      <c r="T34" s="18"/>
      <c r="U34" s="33"/>
      <c r="V34" s="14"/>
      <c r="W34" s="18"/>
      <c r="X34" s="33"/>
      <c r="Y34" s="14"/>
      <c r="Z34" s="18"/>
      <c r="AA34" s="33"/>
      <c r="AB34" s="14"/>
      <c r="AC34" s="18"/>
      <c r="AD34" s="19"/>
      <c r="AE34" s="19"/>
      <c r="AF34" s="19"/>
      <c r="AG34" s="19"/>
    </row>
    <row r="35" spans="1:33" ht="16.5">
      <c r="A35" s="16" t="s">
        <v>15</v>
      </c>
      <c r="B35" s="17">
        <v>2002</v>
      </c>
      <c r="C35" s="43">
        <f>SUM(F35,I35,L35,O35,R35,X35,AA35,AD35,U35)</f>
        <v>581</v>
      </c>
      <c r="D35" s="14"/>
      <c r="E35" s="18">
        <f t="shared" ref="E35:E43" si="23">IF(C14=0,0,C35/C14)</f>
        <v>0.11216216216216217</v>
      </c>
      <c r="F35" s="34">
        <v>121</v>
      </c>
      <c r="G35" s="14"/>
      <c r="H35" s="18">
        <f t="shared" ref="H35:H43" si="24">IF(F14=0,0,F35/F14)</f>
        <v>0.27562642369020501</v>
      </c>
      <c r="I35" s="34">
        <v>47</v>
      </c>
      <c r="J35" s="14"/>
      <c r="K35" s="18">
        <f t="shared" ref="K35:K43" si="25">IF(I14=0,0,I35/I14)</f>
        <v>7.5928917609046853E-2</v>
      </c>
      <c r="L35" s="34">
        <v>0</v>
      </c>
      <c r="M35" s="14"/>
      <c r="N35" s="18">
        <f t="shared" ref="N35:N43" si="26">IF(L14=0,0,L35/L14)</f>
        <v>0</v>
      </c>
      <c r="O35" s="34">
        <v>9</v>
      </c>
      <c r="P35" s="14"/>
      <c r="Q35" s="18">
        <f t="shared" ref="Q35:Q43" si="27">IF(O14=0,0,O35/O14)</f>
        <v>0.18</v>
      </c>
      <c r="R35" s="34">
        <v>0</v>
      </c>
      <c r="S35" s="14"/>
      <c r="T35" s="18">
        <f t="shared" ref="T35:T43" si="28">IF(R14=0,0,R35/R14)</f>
        <v>0</v>
      </c>
      <c r="U35" s="34">
        <v>54</v>
      </c>
      <c r="V35" s="14"/>
      <c r="W35" s="18">
        <f t="shared" ref="W35:W43" si="29">IF(U14=0,0,U35/U14)</f>
        <v>0.18367346938775511</v>
      </c>
      <c r="X35" s="34">
        <v>303</v>
      </c>
      <c r="Y35" s="14"/>
      <c r="Z35" s="18">
        <f t="shared" ref="Z35:Z43" si="30">IF(X14=0,0,X35/X14)</f>
        <v>8.8467153284671529E-2</v>
      </c>
      <c r="AA35" s="34">
        <v>19</v>
      </c>
      <c r="AB35" s="14"/>
      <c r="AC35" s="18">
        <f t="shared" ref="AC35:AC43" si="31">IF(AA14=0,0,AA35/AA14)</f>
        <v>0.11242603550295859</v>
      </c>
      <c r="AD35" s="39">
        <v>28</v>
      </c>
      <c r="AE35" s="19"/>
      <c r="AF35" s="18">
        <f t="shared" ref="AF35:AF43" si="32">IF(AD14=0,0,AD35/AD14)</f>
        <v>0.15217391304347827</v>
      </c>
      <c r="AG35" s="19"/>
    </row>
    <row r="36" spans="1:33" ht="16.5">
      <c r="A36" s="16" t="s">
        <v>16</v>
      </c>
      <c r="B36" s="17">
        <v>2003</v>
      </c>
      <c r="C36" s="43">
        <f>SUM(F36,I36,L36,O36,R36,X36,AA36,AD36,U36)</f>
        <v>546</v>
      </c>
      <c r="D36" s="14"/>
      <c r="E36" s="18">
        <f t="shared" si="23"/>
        <v>9.8591549295774641E-2</v>
      </c>
      <c r="F36" s="39">
        <v>84</v>
      </c>
      <c r="G36" s="14"/>
      <c r="H36" s="18">
        <f t="shared" si="24"/>
        <v>0.20388349514563106</v>
      </c>
      <c r="I36" s="39">
        <v>55</v>
      </c>
      <c r="J36" s="14"/>
      <c r="K36" s="18">
        <f t="shared" si="25"/>
        <v>7.2273324572930356E-2</v>
      </c>
      <c r="L36" s="39">
        <v>0</v>
      </c>
      <c r="M36" s="14"/>
      <c r="N36" s="18">
        <f t="shared" si="26"/>
        <v>0</v>
      </c>
      <c r="O36" s="39">
        <v>4</v>
      </c>
      <c r="P36" s="14"/>
      <c r="Q36" s="18">
        <f t="shared" si="27"/>
        <v>0.10526315789473684</v>
      </c>
      <c r="R36" s="39">
        <v>0</v>
      </c>
      <c r="S36" s="14"/>
      <c r="T36" s="18">
        <f t="shared" si="28"/>
        <v>0</v>
      </c>
      <c r="U36" s="39">
        <v>43</v>
      </c>
      <c r="V36" s="14"/>
      <c r="W36" s="18">
        <f t="shared" si="29"/>
        <v>0.16666666666666666</v>
      </c>
      <c r="X36" s="39">
        <v>318</v>
      </c>
      <c r="Y36" s="14"/>
      <c r="Z36" s="18">
        <f t="shared" si="30"/>
        <v>8.6672117743254298E-2</v>
      </c>
      <c r="AA36" s="39">
        <v>26</v>
      </c>
      <c r="AB36" s="14"/>
      <c r="AC36" s="18">
        <f t="shared" si="31"/>
        <v>0.13612565445026178</v>
      </c>
      <c r="AD36" s="39">
        <v>16</v>
      </c>
      <c r="AE36" s="14"/>
      <c r="AF36" s="18">
        <f t="shared" si="32"/>
        <v>7.6555023923444973E-2</v>
      </c>
      <c r="AG36" s="19"/>
    </row>
    <row r="37" spans="1:33" ht="16.5">
      <c r="A37" s="16" t="s">
        <v>17</v>
      </c>
      <c r="B37" s="17">
        <v>2004</v>
      </c>
      <c r="C37" s="43">
        <f>SUM(F37,I37,L37,O37,R37,X37,AA37,AD37,U37)</f>
        <v>561</v>
      </c>
      <c r="D37" s="14"/>
      <c r="E37" s="18">
        <f t="shared" si="23"/>
        <v>9.2926950472088779E-2</v>
      </c>
      <c r="F37" s="39">
        <v>62</v>
      </c>
      <c r="G37" s="14"/>
      <c r="H37" s="18">
        <f t="shared" si="24"/>
        <v>0.20462046204620463</v>
      </c>
      <c r="I37" s="39">
        <v>54</v>
      </c>
      <c r="J37" s="14"/>
      <c r="K37" s="18">
        <f t="shared" si="25"/>
        <v>7.9295154185022032E-2</v>
      </c>
      <c r="L37" s="39">
        <v>0</v>
      </c>
      <c r="M37" s="14"/>
      <c r="N37" s="18">
        <f t="shared" si="26"/>
        <v>0</v>
      </c>
      <c r="O37" s="39">
        <v>3</v>
      </c>
      <c r="P37" s="14"/>
      <c r="Q37" s="18">
        <f t="shared" si="27"/>
        <v>0.21428571428571427</v>
      </c>
      <c r="R37" s="39">
        <v>19</v>
      </c>
      <c r="S37" s="14"/>
      <c r="T37" s="18">
        <f t="shared" si="28"/>
        <v>0.1165644171779141</v>
      </c>
      <c r="U37" s="39">
        <v>42</v>
      </c>
      <c r="V37" s="14"/>
      <c r="W37" s="18">
        <f t="shared" si="29"/>
        <v>0.14685314685314685</v>
      </c>
      <c r="X37" s="39">
        <v>322</v>
      </c>
      <c r="Y37" s="14"/>
      <c r="Z37" s="18">
        <f t="shared" si="30"/>
        <v>8.039950062421973E-2</v>
      </c>
      <c r="AA37" s="39">
        <v>30</v>
      </c>
      <c r="AB37" s="14"/>
      <c r="AC37" s="18">
        <f t="shared" si="31"/>
        <v>0.10380622837370242</v>
      </c>
      <c r="AD37" s="39">
        <v>29</v>
      </c>
      <c r="AE37" s="14"/>
      <c r="AF37" s="18">
        <f t="shared" si="32"/>
        <v>9.8305084745762716E-2</v>
      </c>
      <c r="AG37" s="19"/>
    </row>
    <row r="38" spans="1:33" ht="15.75">
      <c r="B38" s="17">
        <v>2005</v>
      </c>
      <c r="C38" s="43">
        <f>SUM(F38,I38,L38,O38,R38,X38,AA38,AD38,U38)</f>
        <v>595</v>
      </c>
      <c r="D38" s="19"/>
      <c r="E38" s="18">
        <f t="shared" si="23"/>
        <v>9.7349476439790569E-2</v>
      </c>
      <c r="F38" s="39">
        <v>83</v>
      </c>
      <c r="G38" s="19"/>
      <c r="H38" s="18">
        <f t="shared" si="24"/>
        <v>0.22133333333333333</v>
      </c>
      <c r="I38" s="39">
        <v>65</v>
      </c>
      <c r="J38" s="19"/>
      <c r="K38" s="18">
        <f t="shared" si="25"/>
        <v>8.5978835978835974E-2</v>
      </c>
      <c r="L38" s="39">
        <v>0</v>
      </c>
      <c r="M38" s="19"/>
      <c r="N38" s="18">
        <f t="shared" si="26"/>
        <v>0</v>
      </c>
      <c r="O38" s="39">
        <v>4</v>
      </c>
      <c r="P38" s="19"/>
      <c r="Q38" s="18">
        <f t="shared" si="27"/>
        <v>0.30769230769230771</v>
      </c>
      <c r="R38" s="39">
        <v>23</v>
      </c>
      <c r="S38" s="19"/>
      <c r="T38" s="18">
        <f t="shared" si="28"/>
        <v>0.12299465240641712</v>
      </c>
      <c r="U38" s="39">
        <v>37</v>
      </c>
      <c r="V38" s="19"/>
      <c r="W38" s="18">
        <f t="shared" si="29"/>
        <v>0.11044776119402985</v>
      </c>
      <c r="X38" s="39">
        <v>334</v>
      </c>
      <c r="Y38" s="19"/>
      <c r="Z38" s="18">
        <f t="shared" si="30"/>
        <v>8.4194605495336527E-2</v>
      </c>
      <c r="AA38" s="39">
        <v>25</v>
      </c>
      <c r="AB38" s="19"/>
      <c r="AC38" s="18">
        <f t="shared" si="31"/>
        <v>0.1</v>
      </c>
      <c r="AD38" s="39">
        <v>24</v>
      </c>
      <c r="AE38" s="19"/>
      <c r="AF38" s="18">
        <f t="shared" si="32"/>
        <v>0.10480349344978165</v>
      </c>
      <c r="AG38" s="19"/>
    </row>
    <row r="39" spans="1:33" ht="15.75">
      <c r="B39" s="17">
        <v>2006</v>
      </c>
      <c r="C39" s="43">
        <f>SUM(F39,I39,L39,O39,R39,U39,X39,AA39,AD39,)</f>
        <v>464</v>
      </c>
      <c r="D39" s="19"/>
      <c r="E39" s="18">
        <f t="shared" si="23"/>
        <v>8.6149275900482727E-2</v>
      </c>
      <c r="F39" s="39">
        <v>49</v>
      </c>
      <c r="G39" s="19"/>
      <c r="H39" s="18">
        <f t="shared" si="24"/>
        <v>0.18014705882352941</v>
      </c>
      <c r="I39" s="39">
        <v>40</v>
      </c>
      <c r="J39" s="19"/>
      <c r="K39" s="18">
        <f t="shared" si="25"/>
        <v>6.6666666666666666E-2</v>
      </c>
      <c r="L39" s="39">
        <v>0</v>
      </c>
      <c r="M39" s="19"/>
      <c r="N39" s="18">
        <f t="shared" si="26"/>
        <v>0</v>
      </c>
      <c r="O39" s="39">
        <v>3</v>
      </c>
      <c r="P39" s="19"/>
      <c r="Q39" s="18">
        <f t="shared" si="27"/>
        <v>0.25</v>
      </c>
      <c r="R39" s="39">
        <v>27</v>
      </c>
      <c r="S39" s="19"/>
      <c r="T39" s="18">
        <f t="shared" si="28"/>
        <v>0.16265060240963855</v>
      </c>
      <c r="U39" s="39">
        <v>35</v>
      </c>
      <c r="V39" s="19"/>
      <c r="W39" s="18">
        <f t="shared" si="29"/>
        <v>0.1174496644295302</v>
      </c>
      <c r="X39" s="39">
        <v>255</v>
      </c>
      <c r="Y39" s="19"/>
      <c r="Z39" s="18">
        <f t="shared" si="30"/>
        <v>7.1408569028283395E-2</v>
      </c>
      <c r="AA39" s="39">
        <v>35</v>
      </c>
      <c r="AB39" s="19"/>
      <c r="AC39" s="18">
        <f t="shared" si="31"/>
        <v>0.14462809917355371</v>
      </c>
      <c r="AD39" s="39">
        <v>20</v>
      </c>
      <c r="AE39" s="19"/>
      <c r="AF39" s="18">
        <f t="shared" si="32"/>
        <v>8.8888888888888892E-2</v>
      </c>
      <c r="AG39" s="19"/>
    </row>
    <row r="40" spans="1:33" ht="15.75">
      <c r="B40" s="17">
        <v>2007</v>
      </c>
      <c r="C40" s="43">
        <v>5984</v>
      </c>
      <c r="D40" s="19"/>
      <c r="E40" s="18">
        <f t="shared" si="23"/>
        <v>1</v>
      </c>
      <c r="F40" s="39">
        <v>53</v>
      </c>
      <c r="G40" s="19"/>
      <c r="H40" s="18">
        <f t="shared" si="24"/>
        <v>0.19776119402985073</v>
      </c>
      <c r="I40" s="39">
        <v>60</v>
      </c>
      <c r="J40" s="19"/>
      <c r="K40" s="18">
        <f t="shared" si="25"/>
        <v>8.2191780821917804E-2</v>
      </c>
      <c r="L40" s="39">
        <v>0</v>
      </c>
      <c r="M40" s="19"/>
      <c r="N40" s="18">
        <f t="shared" si="26"/>
        <v>0</v>
      </c>
      <c r="O40" s="39">
        <v>3</v>
      </c>
      <c r="P40" s="19"/>
      <c r="Q40" s="18">
        <f t="shared" si="27"/>
        <v>0.21428571428571427</v>
      </c>
      <c r="R40" s="39">
        <v>24</v>
      </c>
      <c r="S40" s="19"/>
      <c r="T40" s="18">
        <f t="shared" si="28"/>
        <v>0.1276595744680851</v>
      </c>
      <c r="U40" s="39">
        <v>44</v>
      </c>
      <c r="V40" s="19"/>
      <c r="W40" s="18">
        <f t="shared" si="29"/>
        <v>0.15172413793103448</v>
      </c>
      <c r="X40" s="39">
        <v>322</v>
      </c>
      <c r="Y40" s="19"/>
      <c r="Z40" s="18">
        <f t="shared" si="30"/>
        <v>8.2861554297478129E-2</v>
      </c>
      <c r="AA40" s="39">
        <v>29</v>
      </c>
      <c r="AB40" s="19"/>
      <c r="AC40" s="18">
        <f t="shared" si="31"/>
        <v>7.7540106951871662E-2</v>
      </c>
      <c r="AD40" s="39">
        <v>28</v>
      </c>
      <c r="AE40" s="19"/>
      <c r="AF40" s="18">
        <f t="shared" si="32"/>
        <v>0.12017167381974249</v>
      </c>
      <c r="AG40" s="19"/>
    </row>
    <row r="41" spans="1:33" ht="15.75">
      <c r="B41" s="17">
        <v>2008</v>
      </c>
      <c r="C41" s="43">
        <v>5762</v>
      </c>
      <c r="D41" s="19"/>
      <c r="E41" s="18">
        <f t="shared" si="23"/>
        <v>1</v>
      </c>
      <c r="F41" s="39">
        <v>55</v>
      </c>
      <c r="G41" s="19"/>
      <c r="H41" s="18">
        <f t="shared" si="24"/>
        <v>0.17628205128205129</v>
      </c>
      <c r="I41" s="39">
        <v>50</v>
      </c>
      <c r="J41" s="19"/>
      <c r="K41" s="18">
        <f t="shared" si="25"/>
        <v>7.6569678407350683E-2</v>
      </c>
      <c r="L41" s="39">
        <v>0</v>
      </c>
      <c r="M41" s="19"/>
      <c r="N41" s="18">
        <f t="shared" si="26"/>
        <v>0</v>
      </c>
      <c r="O41" s="39">
        <v>3</v>
      </c>
      <c r="P41" s="19"/>
      <c r="Q41" s="18">
        <f t="shared" si="27"/>
        <v>0.27272727272727271</v>
      </c>
      <c r="R41" s="39">
        <v>16</v>
      </c>
      <c r="S41" s="19"/>
      <c r="T41" s="18">
        <f t="shared" si="28"/>
        <v>7.5117370892018781E-2</v>
      </c>
      <c r="U41" s="39">
        <v>23</v>
      </c>
      <c r="V41" s="19"/>
      <c r="W41" s="18">
        <f t="shared" si="29"/>
        <v>9.8290598290598288E-2</v>
      </c>
      <c r="X41" s="39">
        <v>290</v>
      </c>
      <c r="Y41" s="19"/>
      <c r="Z41" s="18">
        <f t="shared" si="30"/>
        <v>7.5639019300991137E-2</v>
      </c>
      <c r="AA41" s="39">
        <v>22</v>
      </c>
      <c r="AB41" s="19"/>
      <c r="AC41" s="18">
        <f t="shared" si="31"/>
        <v>7.9710144927536225E-2</v>
      </c>
      <c r="AD41" s="39">
        <v>22</v>
      </c>
      <c r="AE41" s="19"/>
      <c r="AF41" s="18">
        <f t="shared" si="32"/>
        <v>9.6916299559471369E-2</v>
      </c>
      <c r="AG41" s="19"/>
    </row>
    <row r="42" spans="1:33" ht="15.75">
      <c r="B42" s="17">
        <v>2009</v>
      </c>
      <c r="C42" s="43">
        <f>SUM(F42,I42,L42,O42,R42,X42,AA42,AD42,U42)</f>
        <v>558</v>
      </c>
      <c r="D42" s="19"/>
      <c r="E42" s="18">
        <f t="shared" si="23"/>
        <v>9.2109607131066362E-2</v>
      </c>
      <c r="F42" s="39">
        <v>54</v>
      </c>
      <c r="G42" s="19"/>
      <c r="H42" s="18">
        <f t="shared" si="24"/>
        <v>0.22222222222222221</v>
      </c>
      <c r="I42" s="39">
        <v>50</v>
      </c>
      <c r="J42" s="19"/>
      <c r="K42" s="18">
        <f t="shared" si="25"/>
        <v>6.8399452804377564E-2</v>
      </c>
      <c r="L42" s="39">
        <v>0</v>
      </c>
      <c r="M42" s="19"/>
      <c r="N42" s="18">
        <f t="shared" si="26"/>
        <v>0</v>
      </c>
      <c r="O42" s="39">
        <v>2</v>
      </c>
      <c r="P42" s="19"/>
      <c r="Q42" s="18">
        <f t="shared" si="27"/>
        <v>0.25</v>
      </c>
      <c r="R42" s="39">
        <v>21</v>
      </c>
      <c r="S42" s="19"/>
      <c r="T42" s="18">
        <f t="shared" si="28"/>
        <v>0.105</v>
      </c>
      <c r="U42" s="39">
        <v>27</v>
      </c>
      <c r="V42" s="19"/>
      <c r="W42" s="18">
        <f t="shared" si="29"/>
        <v>0.10714285714285714</v>
      </c>
      <c r="X42" s="39">
        <v>381</v>
      </c>
      <c r="Y42" s="19"/>
      <c r="Z42" s="18">
        <f t="shared" si="30"/>
        <v>8.7767795438838975E-2</v>
      </c>
      <c r="AA42" s="39">
        <v>5</v>
      </c>
      <c r="AB42" s="19"/>
      <c r="AC42" s="18">
        <f t="shared" si="31"/>
        <v>7.9365079365079361E-2</v>
      </c>
      <c r="AD42" s="39">
        <v>18</v>
      </c>
      <c r="AE42" s="19"/>
      <c r="AF42" s="18">
        <f t="shared" si="32"/>
        <v>8.2568807339449546E-2</v>
      </c>
      <c r="AG42" s="19"/>
    </row>
    <row r="43" spans="1:33" ht="15.75">
      <c r="B43" s="17">
        <v>2010</v>
      </c>
      <c r="C43" s="43">
        <f>SUM(F43,I43,L43,O43,R43,X43,AA43,AD43,U43)</f>
        <v>533</v>
      </c>
      <c r="D43" s="19"/>
      <c r="E43" s="18">
        <f t="shared" si="23"/>
        <v>8.2240395000771488E-2</v>
      </c>
      <c r="F43" s="39">
        <v>48</v>
      </c>
      <c r="G43" s="19"/>
      <c r="H43" s="18">
        <f t="shared" si="24"/>
        <v>0.16961130742049471</v>
      </c>
      <c r="I43" s="39">
        <v>74</v>
      </c>
      <c r="J43" s="19"/>
      <c r="K43" s="18">
        <f t="shared" si="25"/>
        <v>8.4090909090909091E-2</v>
      </c>
      <c r="L43" s="39">
        <v>0</v>
      </c>
      <c r="M43" s="19"/>
      <c r="N43" s="18">
        <f t="shared" si="26"/>
        <v>0</v>
      </c>
      <c r="O43" s="39">
        <v>2</v>
      </c>
      <c r="P43" s="19"/>
      <c r="Q43" s="18">
        <f t="shared" si="27"/>
        <v>0.18181818181818182</v>
      </c>
      <c r="R43" s="39">
        <v>29</v>
      </c>
      <c r="S43" s="19"/>
      <c r="T43" s="18">
        <f t="shared" si="28"/>
        <v>0.13615023474178403</v>
      </c>
      <c r="U43" s="39">
        <v>30</v>
      </c>
      <c r="V43" s="19"/>
      <c r="W43" s="18">
        <f t="shared" si="29"/>
        <v>0.10909090909090909</v>
      </c>
      <c r="X43" s="39">
        <v>333</v>
      </c>
      <c r="Y43" s="19"/>
      <c r="Z43" s="18">
        <f t="shared" si="30"/>
        <v>7.3901464713715045E-2</v>
      </c>
      <c r="AA43" s="39">
        <v>5</v>
      </c>
      <c r="AB43" s="19"/>
      <c r="AC43" s="18">
        <f t="shared" si="31"/>
        <v>9.0909090909090912E-2</v>
      </c>
      <c r="AD43" s="39">
        <v>12</v>
      </c>
      <c r="AE43" s="19"/>
      <c r="AF43" s="18">
        <f t="shared" si="32"/>
        <v>4.6511627906976744E-2</v>
      </c>
      <c r="AG43" s="19"/>
    </row>
    <row r="44" spans="1:33" ht="15.75" customHeight="1">
      <c r="B44" s="19"/>
      <c r="C44" s="4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6.5">
      <c r="A45" s="16"/>
      <c r="B45" s="17"/>
      <c r="C45" s="45"/>
      <c r="D45" s="14"/>
      <c r="E45" s="18"/>
      <c r="F45" s="33"/>
      <c r="G45" s="14"/>
      <c r="H45" s="18"/>
      <c r="I45" s="33"/>
      <c r="J45" s="14"/>
      <c r="K45" s="18"/>
      <c r="L45" s="33"/>
      <c r="M45" s="14"/>
      <c r="N45" s="18"/>
      <c r="O45" s="33"/>
      <c r="P45" s="14"/>
      <c r="Q45" s="18"/>
      <c r="R45" s="33"/>
      <c r="S45" s="14"/>
      <c r="T45" s="18"/>
      <c r="U45" s="33"/>
      <c r="V45" s="14"/>
      <c r="W45" s="18"/>
      <c r="X45" s="33"/>
      <c r="Y45" s="14"/>
      <c r="Z45" s="18"/>
      <c r="AA45" s="33"/>
      <c r="AB45" s="14"/>
      <c r="AC45" s="18"/>
      <c r="AD45" s="19"/>
      <c r="AE45" s="19"/>
      <c r="AF45" s="19"/>
      <c r="AG45" s="19"/>
    </row>
    <row r="46" spans="1:33" ht="16.5">
      <c r="A46" s="20" t="s">
        <v>18</v>
      </c>
      <c r="B46" s="17">
        <v>2002</v>
      </c>
      <c r="C46" s="43">
        <f>SUM(F46,I46,L46,O46,R46,X46,AA46,AD46,U46)</f>
        <v>50</v>
      </c>
      <c r="D46" s="21"/>
      <c r="E46" s="22">
        <f t="shared" ref="E46:E54" si="33">IF(C14=0,0,C46/C14)</f>
        <v>9.6525096525096523E-3</v>
      </c>
      <c r="F46" s="34">
        <v>8</v>
      </c>
      <c r="G46" s="21"/>
      <c r="H46" s="22">
        <f t="shared" ref="H46:H54" si="34">IF(F14=0,0,F46/F14)</f>
        <v>1.8223234624145785E-2</v>
      </c>
      <c r="I46" s="34">
        <v>7</v>
      </c>
      <c r="J46" s="21"/>
      <c r="K46" s="22">
        <f t="shared" ref="K46:K54" si="35">IF(I14=0,0,I46/I14)</f>
        <v>1.1308562197092083E-2</v>
      </c>
      <c r="L46" s="34">
        <v>0</v>
      </c>
      <c r="M46" s="21"/>
      <c r="N46" s="22">
        <f>IF(L14=0,0,L46/L14)</f>
        <v>0</v>
      </c>
      <c r="O46" s="34">
        <v>0</v>
      </c>
      <c r="P46" s="21"/>
      <c r="Q46" s="22">
        <f t="shared" ref="Q46:Q54" si="36">IF(O14=0,0,O46/O14)</f>
        <v>0</v>
      </c>
      <c r="R46" s="34">
        <v>0</v>
      </c>
      <c r="S46" s="21"/>
      <c r="T46" s="22">
        <f t="shared" ref="T46:T54" si="37">IF(R14=0,0,R46/R14)</f>
        <v>0</v>
      </c>
      <c r="U46" s="34">
        <v>6</v>
      </c>
      <c r="V46" s="21"/>
      <c r="W46" s="22">
        <f t="shared" ref="W46:W54" si="38">IF(U14=0,0,U46/U14)</f>
        <v>2.0408163265306121E-2</v>
      </c>
      <c r="X46" s="34">
        <v>24</v>
      </c>
      <c r="Y46" s="21"/>
      <c r="Z46" s="22">
        <f t="shared" ref="Z46:Z54" si="39">IF(X14=0,0,X46/X14)</f>
        <v>7.0072992700729924E-3</v>
      </c>
      <c r="AA46" s="34">
        <v>3</v>
      </c>
      <c r="AB46" s="21"/>
      <c r="AC46" s="22">
        <f t="shared" ref="AC46:AC54" si="40">IF(AA14=0,0,AA46/AA14)</f>
        <v>1.7751479289940829E-2</v>
      </c>
      <c r="AD46" s="39">
        <v>2</v>
      </c>
      <c r="AE46" s="19"/>
      <c r="AF46" s="22">
        <f t="shared" ref="AF46:AF54" si="41">IF(AD14=0,0,AD46/AD14)</f>
        <v>1.0869565217391304E-2</v>
      </c>
      <c r="AG46" s="19"/>
    </row>
    <row r="47" spans="1:33" ht="16.5">
      <c r="A47" s="20" t="s">
        <v>19</v>
      </c>
      <c r="B47" s="17">
        <v>2003</v>
      </c>
      <c r="C47" s="43">
        <f>SUM(F47,I47,L47,O47,R47,X47,AA47,AD47,U47)</f>
        <v>41</v>
      </c>
      <c r="D47" s="14"/>
      <c r="E47" s="22">
        <f t="shared" si="33"/>
        <v>7.4033947273383889E-3</v>
      </c>
      <c r="F47" s="39">
        <v>7</v>
      </c>
      <c r="G47" s="14"/>
      <c r="H47" s="22">
        <f t="shared" si="34"/>
        <v>1.6990291262135922E-2</v>
      </c>
      <c r="I47" s="39">
        <v>8</v>
      </c>
      <c r="J47" s="14"/>
      <c r="K47" s="22">
        <f t="shared" si="35"/>
        <v>1.0512483574244415E-2</v>
      </c>
      <c r="L47" s="39">
        <v>0</v>
      </c>
      <c r="M47" s="14"/>
      <c r="N47" s="22">
        <f>IF(L15=0,0,L47/L15)</f>
        <v>0</v>
      </c>
      <c r="O47" s="39">
        <v>2</v>
      </c>
      <c r="P47" s="14"/>
      <c r="Q47" s="22">
        <f t="shared" si="36"/>
        <v>5.2631578947368418E-2</v>
      </c>
      <c r="R47" s="39">
        <v>0</v>
      </c>
      <c r="S47" s="14"/>
      <c r="T47" s="22">
        <f t="shared" si="37"/>
        <v>0</v>
      </c>
      <c r="U47" s="39">
        <v>2</v>
      </c>
      <c r="V47" s="14"/>
      <c r="W47" s="22">
        <f t="shared" si="38"/>
        <v>7.7519379844961239E-3</v>
      </c>
      <c r="X47" s="39">
        <v>13</v>
      </c>
      <c r="Y47" s="14"/>
      <c r="Z47" s="22">
        <f t="shared" si="39"/>
        <v>3.5431997819569366E-3</v>
      </c>
      <c r="AA47" s="39">
        <v>0</v>
      </c>
      <c r="AB47" s="14"/>
      <c r="AC47" s="22">
        <f t="shared" si="40"/>
        <v>0</v>
      </c>
      <c r="AD47" s="39">
        <v>9</v>
      </c>
      <c r="AE47" s="19"/>
      <c r="AF47" s="22">
        <f t="shared" si="41"/>
        <v>4.3062200956937802E-2</v>
      </c>
      <c r="AG47" s="19"/>
    </row>
    <row r="48" spans="1:33" ht="16.5">
      <c r="A48" s="16" t="s">
        <v>9</v>
      </c>
      <c r="B48" s="17">
        <v>2004</v>
      </c>
      <c r="C48" s="43">
        <f>SUM(F48,I48,L48,O48,R48,X48,AA48,AD48,U48)</f>
        <v>59</v>
      </c>
      <c r="D48" s="14"/>
      <c r="E48" s="22">
        <f t="shared" si="33"/>
        <v>9.7730660924300154E-3</v>
      </c>
      <c r="F48" s="39">
        <v>3</v>
      </c>
      <c r="G48" s="14"/>
      <c r="H48" s="22">
        <f t="shared" si="34"/>
        <v>9.9009900990099011E-3</v>
      </c>
      <c r="I48" s="39">
        <v>6</v>
      </c>
      <c r="J48" s="14"/>
      <c r="K48" s="22">
        <f t="shared" si="35"/>
        <v>8.8105726872246704E-3</v>
      </c>
      <c r="L48" s="39">
        <v>0</v>
      </c>
      <c r="M48" s="14"/>
      <c r="N48" s="22">
        <f>IF(L16=0,0,L48/L16)</f>
        <v>0</v>
      </c>
      <c r="O48" s="39">
        <v>0</v>
      </c>
      <c r="P48" s="14"/>
      <c r="Q48" s="22">
        <f t="shared" si="36"/>
        <v>0</v>
      </c>
      <c r="R48" s="39">
        <v>2</v>
      </c>
      <c r="S48" s="14"/>
      <c r="T48" s="22">
        <f t="shared" si="37"/>
        <v>1.2269938650306749E-2</v>
      </c>
      <c r="U48" s="39">
        <v>3</v>
      </c>
      <c r="V48" s="14"/>
      <c r="W48" s="22">
        <f t="shared" si="38"/>
        <v>1.048951048951049E-2</v>
      </c>
      <c r="X48" s="39">
        <v>26</v>
      </c>
      <c r="Y48" s="14"/>
      <c r="Z48" s="22">
        <f t="shared" si="39"/>
        <v>6.4918851435705367E-3</v>
      </c>
      <c r="AA48" s="39">
        <v>3</v>
      </c>
      <c r="AB48" s="14"/>
      <c r="AC48" s="22">
        <f t="shared" si="40"/>
        <v>1.0380622837370242E-2</v>
      </c>
      <c r="AD48" s="39">
        <v>16</v>
      </c>
      <c r="AE48" s="19"/>
      <c r="AF48" s="22">
        <f t="shared" si="41"/>
        <v>5.4237288135593219E-2</v>
      </c>
      <c r="AG48" s="19"/>
    </row>
    <row r="49" spans="1:33" ht="15.75">
      <c r="B49" s="17">
        <v>2005</v>
      </c>
      <c r="C49" s="43">
        <f>SUM(F49,I49,L49,O49,R49,X49,AA49,AD49,U49)</f>
        <v>50</v>
      </c>
      <c r="D49" s="19"/>
      <c r="E49" s="22">
        <f t="shared" si="33"/>
        <v>8.1806282722513089E-3</v>
      </c>
      <c r="F49" s="39">
        <v>2</v>
      </c>
      <c r="G49" s="19"/>
      <c r="H49" s="22">
        <f t="shared" si="34"/>
        <v>5.3333333333333332E-3</v>
      </c>
      <c r="I49" s="39">
        <v>3</v>
      </c>
      <c r="J49" s="19"/>
      <c r="K49" s="22">
        <f t="shared" si="35"/>
        <v>3.968253968253968E-3</v>
      </c>
      <c r="L49" s="39">
        <v>0</v>
      </c>
      <c r="M49" s="19"/>
      <c r="N49" s="18">
        <f t="shared" ref="N49:N54" si="42">IF(L33=0,0,L49/L33)</f>
        <v>0</v>
      </c>
      <c r="O49" s="39">
        <v>0</v>
      </c>
      <c r="P49" s="19"/>
      <c r="Q49" s="18">
        <f t="shared" si="36"/>
        <v>0</v>
      </c>
      <c r="R49" s="39">
        <v>1</v>
      </c>
      <c r="S49" s="19"/>
      <c r="T49" s="22">
        <f t="shared" si="37"/>
        <v>5.3475935828877002E-3</v>
      </c>
      <c r="U49" s="39">
        <v>3</v>
      </c>
      <c r="V49" s="38"/>
      <c r="W49" s="22">
        <f t="shared" si="38"/>
        <v>8.9552238805970154E-3</v>
      </c>
      <c r="X49" s="39">
        <v>30</v>
      </c>
      <c r="Y49" s="19"/>
      <c r="Z49" s="22">
        <f t="shared" si="39"/>
        <v>7.5623897151499871E-3</v>
      </c>
      <c r="AA49" s="39">
        <v>3</v>
      </c>
      <c r="AB49" s="19"/>
      <c r="AC49" s="22">
        <f t="shared" si="40"/>
        <v>1.2E-2</v>
      </c>
      <c r="AD49" s="39">
        <v>8</v>
      </c>
      <c r="AE49" s="19"/>
      <c r="AF49" s="22">
        <f t="shared" si="41"/>
        <v>3.4934497816593885E-2</v>
      </c>
      <c r="AG49" s="19"/>
    </row>
    <row r="50" spans="1:33" ht="15.75">
      <c r="B50" s="17">
        <v>2006</v>
      </c>
      <c r="C50" s="43">
        <f>SUM(F50,I50,L50,O50,R50,U50,X50,AA50,AD50,)</f>
        <v>45</v>
      </c>
      <c r="D50" s="19"/>
      <c r="E50" s="22">
        <f t="shared" si="33"/>
        <v>8.3549944300037142E-3</v>
      </c>
      <c r="F50" s="39">
        <v>7</v>
      </c>
      <c r="G50" s="19"/>
      <c r="H50" s="22">
        <f t="shared" si="34"/>
        <v>2.5735294117647058E-2</v>
      </c>
      <c r="I50" s="39">
        <v>4</v>
      </c>
      <c r="J50" s="19"/>
      <c r="K50" s="22">
        <f t="shared" si="35"/>
        <v>6.6666666666666671E-3</v>
      </c>
      <c r="L50" s="39">
        <v>0</v>
      </c>
      <c r="M50" s="19"/>
      <c r="N50" s="18">
        <f t="shared" si="42"/>
        <v>0</v>
      </c>
      <c r="O50" s="39">
        <v>0</v>
      </c>
      <c r="P50" s="19"/>
      <c r="Q50" s="18">
        <f t="shared" si="36"/>
        <v>0</v>
      </c>
      <c r="R50" s="39">
        <v>3</v>
      </c>
      <c r="S50" s="19"/>
      <c r="T50" s="22">
        <f t="shared" si="37"/>
        <v>1.8072289156626505E-2</v>
      </c>
      <c r="U50" s="39">
        <v>3</v>
      </c>
      <c r="V50" s="38"/>
      <c r="W50" s="22">
        <f t="shared" si="38"/>
        <v>1.0067114093959731E-2</v>
      </c>
      <c r="X50" s="39">
        <v>21</v>
      </c>
      <c r="Y50" s="19"/>
      <c r="Z50" s="22">
        <f t="shared" si="39"/>
        <v>5.8807056846821616E-3</v>
      </c>
      <c r="AA50" s="39">
        <v>2</v>
      </c>
      <c r="AB50" s="19"/>
      <c r="AC50" s="22">
        <f t="shared" si="40"/>
        <v>8.2644628099173556E-3</v>
      </c>
      <c r="AD50" s="39">
        <v>5</v>
      </c>
      <c r="AE50" s="19"/>
      <c r="AF50" s="22">
        <f t="shared" si="41"/>
        <v>2.2222222222222223E-2</v>
      </c>
      <c r="AG50" s="19"/>
    </row>
    <row r="51" spans="1:33" ht="15.75">
      <c r="B51" s="17">
        <v>2007</v>
      </c>
      <c r="C51" s="43">
        <v>5984</v>
      </c>
      <c r="D51" s="19"/>
      <c r="E51" s="22">
        <f t="shared" si="33"/>
        <v>1</v>
      </c>
      <c r="F51" s="39">
        <v>6</v>
      </c>
      <c r="G51" s="19"/>
      <c r="H51" s="22">
        <f t="shared" si="34"/>
        <v>2.2388059701492536E-2</v>
      </c>
      <c r="I51" s="39">
        <v>11</v>
      </c>
      <c r="J51" s="19"/>
      <c r="K51" s="22">
        <f t="shared" si="35"/>
        <v>1.5068493150684932E-2</v>
      </c>
      <c r="L51" s="39">
        <v>0</v>
      </c>
      <c r="M51" s="19"/>
      <c r="N51" s="18">
        <f t="shared" si="42"/>
        <v>0</v>
      </c>
      <c r="O51" s="39">
        <v>0</v>
      </c>
      <c r="P51" s="19"/>
      <c r="Q51" s="18">
        <f t="shared" si="36"/>
        <v>0</v>
      </c>
      <c r="R51" s="39">
        <v>0</v>
      </c>
      <c r="S51" s="19"/>
      <c r="T51" s="22">
        <f t="shared" si="37"/>
        <v>0</v>
      </c>
      <c r="U51" s="39">
        <v>0</v>
      </c>
      <c r="V51" s="38"/>
      <c r="W51" s="22">
        <f t="shared" si="38"/>
        <v>0</v>
      </c>
      <c r="X51" s="39">
        <v>21</v>
      </c>
      <c r="Y51" s="19"/>
      <c r="Z51" s="22">
        <f t="shared" si="39"/>
        <v>5.4040144107050953E-3</v>
      </c>
      <c r="AA51" s="39">
        <v>2</v>
      </c>
      <c r="AB51" s="19"/>
      <c r="AC51" s="22">
        <f t="shared" si="40"/>
        <v>5.3475935828877002E-3</v>
      </c>
      <c r="AD51" s="39">
        <v>3</v>
      </c>
      <c r="AE51" s="19"/>
      <c r="AF51" s="22">
        <f t="shared" si="41"/>
        <v>1.2875536480686695E-2</v>
      </c>
      <c r="AG51" s="19"/>
    </row>
    <row r="52" spans="1:33" ht="15.75">
      <c r="B52" s="17">
        <v>2008</v>
      </c>
      <c r="C52" s="43">
        <v>5762</v>
      </c>
      <c r="D52" s="19"/>
      <c r="E52" s="22">
        <f t="shared" si="33"/>
        <v>1</v>
      </c>
      <c r="F52" s="39">
        <v>9</v>
      </c>
      <c r="G52" s="19"/>
      <c r="H52" s="22">
        <f t="shared" si="34"/>
        <v>2.8846153846153848E-2</v>
      </c>
      <c r="I52" s="39">
        <v>3</v>
      </c>
      <c r="J52" s="19"/>
      <c r="K52" s="22">
        <f t="shared" si="35"/>
        <v>4.5941807044410417E-3</v>
      </c>
      <c r="L52" s="39">
        <v>0</v>
      </c>
      <c r="M52" s="19"/>
      <c r="N52" s="18">
        <f t="shared" si="42"/>
        <v>0</v>
      </c>
      <c r="O52" s="39">
        <v>0</v>
      </c>
      <c r="P52" s="19"/>
      <c r="Q52" s="18">
        <f t="shared" si="36"/>
        <v>0</v>
      </c>
      <c r="R52" s="39">
        <v>2</v>
      </c>
      <c r="S52" s="19"/>
      <c r="T52" s="22">
        <f t="shared" si="37"/>
        <v>9.3896713615023476E-3</v>
      </c>
      <c r="U52" s="39">
        <v>4</v>
      </c>
      <c r="V52" s="38"/>
      <c r="W52" s="22">
        <f t="shared" si="38"/>
        <v>1.7094017094017096E-2</v>
      </c>
      <c r="X52" s="39">
        <v>22</v>
      </c>
      <c r="Y52" s="19"/>
      <c r="Z52" s="22">
        <f t="shared" si="39"/>
        <v>5.7381324986958788E-3</v>
      </c>
      <c r="AA52" s="39">
        <v>2</v>
      </c>
      <c r="AB52" s="19"/>
      <c r="AC52" s="22">
        <f t="shared" si="40"/>
        <v>7.246376811594203E-3</v>
      </c>
      <c r="AD52" s="39">
        <v>7</v>
      </c>
      <c r="AE52" s="19"/>
      <c r="AF52" s="22">
        <f t="shared" si="41"/>
        <v>3.0837004405286344E-2</v>
      </c>
      <c r="AG52" s="19"/>
    </row>
    <row r="53" spans="1:33" ht="15.75">
      <c r="B53" s="17">
        <v>2009</v>
      </c>
      <c r="C53" s="43">
        <f>SUM(F53,I53,L53,O53,R53,X53,AA53,AD53,U53)</f>
        <v>50</v>
      </c>
      <c r="D53" s="19"/>
      <c r="E53" s="22">
        <f t="shared" si="33"/>
        <v>8.2535490260812142E-3</v>
      </c>
      <c r="F53" s="39">
        <v>5</v>
      </c>
      <c r="G53" s="19"/>
      <c r="H53" s="22">
        <f t="shared" si="34"/>
        <v>2.0576131687242798E-2</v>
      </c>
      <c r="I53" s="39">
        <v>3</v>
      </c>
      <c r="J53" s="19"/>
      <c r="K53" s="22">
        <f t="shared" si="35"/>
        <v>4.1039671682626538E-3</v>
      </c>
      <c r="L53" s="39">
        <v>0</v>
      </c>
      <c r="M53" s="19"/>
      <c r="N53" s="18">
        <f t="shared" si="42"/>
        <v>0</v>
      </c>
      <c r="O53" s="39">
        <v>2</v>
      </c>
      <c r="P53" s="19"/>
      <c r="Q53" s="18">
        <f t="shared" si="36"/>
        <v>0.25</v>
      </c>
      <c r="R53" s="39">
        <v>1</v>
      </c>
      <c r="S53" s="19"/>
      <c r="T53" s="22">
        <f t="shared" si="37"/>
        <v>5.0000000000000001E-3</v>
      </c>
      <c r="U53" s="39">
        <v>5</v>
      </c>
      <c r="V53" s="38"/>
      <c r="W53" s="22">
        <f t="shared" si="38"/>
        <v>1.984126984126984E-2</v>
      </c>
      <c r="X53" s="39">
        <v>28</v>
      </c>
      <c r="Y53" s="19"/>
      <c r="Z53" s="22">
        <f t="shared" si="39"/>
        <v>6.4501266989173004E-3</v>
      </c>
      <c r="AA53" s="39">
        <v>0</v>
      </c>
      <c r="AB53" s="19"/>
      <c r="AC53" s="22">
        <f t="shared" si="40"/>
        <v>0</v>
      </c>
      <c r="AD53" s="39">
        <v>6</v>
      </c>
      <c r="AE53" s="19"/>
      <c r="AF53" s="22">
        <f t="shared" si="41"/>
        <v>2.7522935779816515E-2</v>
      </c>
      <c r="AG53" s="19"/>
    </row>
    <row r="54" spans="1:33" ht="15.75">
      <c r="B54" s="17">
        <v>2010</v>
      </c>
      <c r="C54" s="43">
        <f>SUM(F54,I54,L54,O54,R54,X54,AA54,AD54,U54)</f>
        <v>49</v>
      </c>
      <c r="D54" s="19"/>
      <c r="E54" s="22">
        <f t="shared" si="33"/>
        <v>7.5605616417219563E-3</v>
      </c>
      <c r="F54" s="39">
        <v>10</v>
      </c>
      <c r="G54" s="19"/>
      <c r="H54" s="22">
        <f t="shared" si="34"/>
        <v>3.5335689045936397E-2</v>
      </c>
      <c r="I54" s="39">
        <v>6</v>
      </c>
      <c r="J54" s="19"/>
      <c r="K54" s="22">
        <f t="shared" si="35"/>
        <v>6.8181818181818179E-3</v>
      </c>
      <c r="L54" s="39">
        <v>0</v>
      </c>
      <c r="M54" s="19"/>
      <c r="N54" s="18">
        <f t="shared" si="42"/>
        <v>0</v>
      </c>
      <c r="O54" s="39">
        <v>0</v>
      </c>
      <c r="P54" s="19"/>
      <c r="Q54" s="18">
        <f t="shared" si="36"/>
        <v>0</v>
      </c>
      <c r="R54" s="39">
        <v>3</v>
      </c>
      <c r="S54" s="19"/>
      <c r="T54" s="22">
        <f t="shared" si="37"/>
        <v>1.4084507042253521E-2</v>
      </c>
      <c r="U54" s="39">
        <v>2</v>
      </c>
      <c r="V54" s="38"/>
      <c r="W54" s="22">
        <f t="shared" si="38"/>
        <v>7.2727272727272727E-3</v>
      </c>
      <c r="X54" s="39">
        <v>23</v>
      </c>
      <c r="Y54" s="19"/>
      <c r="Z54" s="22">
        <f t="shared" si="39"/>
        <v>5.1043053706169555E-3</v>
      </c>
      <c r="AA54" s="39">
        <v>0</v>
      </c>
      <c r="AB54" s="19"/>
      <c r="AC54" s="22">
        <f t="shared" si="40"/>
        <v>0</v>
      </c>
      <c r="AD54" s="39">
        <v>5</v>
      </c>
      <c r="AE54" s="19"/>
      <c r="AF54" s="22">
        <f t="shared" si="41"/>
        <v>1.937984496124031E-2</v>
      </c>
      <c r="AG54" s="19"/>
    </row>
    <row r="55" spans="1:33" ht="16.5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6.5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6.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4"/>
      <c r="V57" s="24"/>
      <c r="W57" s="25"/>
      <c r="X57" s="24"/>
      <c r="Y57" s="24"/>
      <c r="Z57" s="24"/>
      <c r="AA57" s="24"/>
      <c r="AB57" s="24"/>
      <c r="AC57" s="24"/>
      <c r="AD57" s="37"/>
      <c r="AE57" s="37"/>
      <c r="AF57" s="37"/>
    </row>
    <row r="58" spans="1:33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2"/>
      <c r="U58" s="14"/>
      <c r="V58" s="14"/>
      <c r="W58" s="22"/>
      <c r="X58" s="14"/>
      <c r="Y58" s="14"/>
      <c r="Z58" s="14"/>
      <c r="AA58" s="14"/>
      <c r="AB58" s="14"/>
      <c r="AC58" s="14"/>
    </row>
    <row r="59" spans="1:33" s="29" customFormat="1" ht="16.5">
      <c r="A59" s="26" t="s">
        <v>22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8"/>
    </row>
    <row r="60" spans="1:33" s="5" customFormat="1" ht="16.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 t="s">
        <v>20</v>
      </c>
      <c r="Y60" s="7"/>
      <c r="Z60" s="7"/>
      <c r="AA60" s="7"/>
      <c r="AB60" s="7"/>
      <c r="AC60" s="7"/>
      <c r="AD60" s="9"/>
    </row>
    <row r="61" spans="1:33" s="5" customFormat="1" ht="15.7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0"/>
      <c r="U61" s="7"/>
      <c r="V61" s="7"/>
      <c r="W61" s="30"/>
      <c r="X61" s="7" t="s">
        <v>25</v>
      </c>
      <c r="Y61" s="7"/>
      <c r="Z61" s="30"/>
      <c r="AA61" s="7"/>
      <c r="AB61" s="7"/>
      <c r="AC61" s="7"/>
      <c r="AD61" s="9"/>
    </row>
    <row r="62" spans="1:33" s="5" customFormat="1" ht="15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0"/>
      <c r="U62" s="7"/>
      <c r="V62" s="7"/>
      <c r="W62" s="30"/>
      <c r="X62" s="7" t="s">
        <v>26</v>
      </c>
      <c r="Y62" s="7"/>
      <c r="Z62" s="7"/>
      <c r="AA62" s="7"/>
      <c r="AB62" s="7"/>
      <c r="AC62" s="7"/>
      <c r="AD62" s="9"/>
    </row>
    <row r="63" spans="1:33" s="5" customFormat="1" ht="16.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30"/>
      <c r="U63" s="7"/>
      <c r="V63" s="7"/>
      <c r="W63" s="30"/>
      <c r="Y63" s="7"/>
      <c r="Z63" s="30"/>
      <c r="AA63" s="7"/>
      <c r="AB63" s="7"/>
      <c r="AC63" s="7"/>
      <c r="AD63" s="9"/>
    </row>
    <row r="64" spans="1:33" ht="16.5">
      <c r="A64" s="1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6"/>
      <c r="Y64" s="14"/>
      <c r="Z64" s="14"/>
      <c r="AA64" s="14"/>
      <c r="AB64" s="14"/>
      <c r="AC64" s="14"/>
    </row>
    <row r="65" spans="1:29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0" orientation="portrait" r:id="rId1"/>
  <headerFooter alignWithMargins="0"/>
  <ignoredErrors>
    <ignoredError sqref="AC22" evalError="1"/>
    <ignoredError sqref="N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2012-10-31T12:48:11Z</cp:lastPrinted>
  <dcterms:created xsi:type="dcterms:W3CDTF">2006-01-11T16:21:02Z</dcterms:created>
  <dcterms:modified xsi:type="dcterms:W3CDTF">2016-10-24T14:26:13Z</dcterms:modified>
</cp:coreProperties>
</file>